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56" windowWidth="20736" windowHeight="8976" activeTab="2"/>
  </bookViews>
  <sheets>
    <sheet name="anno 2020" sheetId="1" r:id="rId1"/>
    <sheet name="anno 2021" sheetId="2" r:id="rId2"/>
    <sheet name="anno 2022" sheetId="3" r:id="rId3"/>
  </sheets>
  <calcPr calcId="124519"/>
</workbook>
</file>

<file path=xl/calcChain.xml><?xml version="1.0" encoding="utf-8"?>
<calcChain xmlns="http://schemas.openxmlformats.org/spreadsheetml/2006/main">
  <c r="BL16" i="3"/>
  <c r="BW16"/>
  <c r="BU16"/>
  <c r="BT16"/>
  <c r="BS16"/>
  <c r="BR16"/>
  <c r="BQ16"/>
  <c r="BP16"/>
  <c r="BK16"/>
  <c r="BI16"/>
  <c r="BG16"/>
  <c r="BE16"/>
  <c r="BC16"/>
  <c r="BA16"/>
  <c r="AY16"/>
  <c r="AW16"/>
  <c r="AU16"/>
  <c r="AS16"/>
  <c r="AQ16"/>
  <c r="AO16"/>
  <c r="AM16"/>
  <c r="AK16"/>
  <c r="AI16"/>
  <c r="AG16"/>
  <c r="AE16"/>
  <c r="AC16"/>
  <c r="AA16"/>
  <c r="Y16"/>
  <c r="W16"/>
  <c r="U16"/>
  <c r="S16"/>
  <c r="Q16"/>
  <c r="O16"/>
  <c r="M16"/>
  <c r="K16"/>
  <c r="I16"/>
  <c r="G16"/>
  <c r="E16"/>
  <c r="C16"/>
  <c r="B16"/>
  <c r="AJ16" s="1"/>
  <c r="BM15"/>
  <c r="BN15" s="1"/>
  <c r="BM14"/>
  <c r="BN14" s="1"/>
  <c r="BM13"/>
  <c r="BN13" s="1"/>
  <c r="BM12"/>
  <c r="BN12" s="1"/>
  <c r="BM11"/>
  <c r="BN11" s="1"/>
  <c r="BM10"/>
  <c r="BN10" s="1"/>
  <c r="BM9"/>
  <c r="BN9" s="1"/>
  <c r="BM8"/>
  <c r="BN8" s="1"/>
  <c r="BM7"/>
  <c r="BN7" s="1"/>
  <c r="BM6"/>
  <c r="BN6" s="1"/>
  <c r="BM5"/>
  <c r="BN5" s="1"/>
  <c r="BM4"/>
  <c r="BN4" s="1"/>
  <c r="BH16" l="1"/>
  <c r="BJ16"/>
  <c r="BF16"/>
  <c r="BD16"/>
  <c r="AZ16"/>
  <c r="BB16"/>
  <c r="AX16"/>
  <c r="AV16"/>
  <c r="Z16"/>
  <c r="AP16"/>
  <c r="AR16"/>
  <c r="AH16"/>
  <c r="AB16"/>
  <c r="H16"/>
  <c r="P16"/>
  <c r="X16"/>
  <c r="AF16"/>
  <c r="BM16" s="1"/>
  <c r="AN16"/>
  <c r="AD16"/>
  <c r="AL16"/>
  <c r="AT16"/>
  <c r="V16"/>
  <c r="R16"/>
  <c r="T16"/>
  <c r="L16"/>
  <c r="F16"/>
  <c r="N16"/>
  <c r="J16"/>
  <c r="D16"/>
  <c r="BN16" l="1"/>
  <c r="BQ15" i="2" l="1"/>
  <c r="BR15" s="1"/>
  <c r="BQ14"/>
  <c r="BR14" s="1"/>
  <c r="BQ13"/>
  <c r="BR13" s="1"/>
  <c r="BQ12"/>
  <c r="BQ11"/>
  <c r="BQ10"/>
  <c r="BR10" s="1"/>
  <c r="BQ9"/>
  <c r="BR9" s="1"/>
  <c r="BQ8"/>
  <c r="BR8" s="1"/>
  <c r="BQ7"/>
  <c r="BR7" s="1"/>
  <c r="BQ6"/>
  <c r="BR6" s="1"/>
  <c r="BQ5"/>
  <c r="BR5" s="1"/>
  <c r="BQ4"/>
  <c r="BR4" s="1"/>
  <c r="C16"/>
  <c r="BZ16"/>
  <c r="BX16"/>
  <c r="BW16"/>
  <c r="BU16"/>
  <c r="BT16"/>
  <c r="BO16"/>
  <c r="BM16"/>
  <c r="BK16"/>
  <c r="BI16"/>
  <c r="BG16"/>
  <c r="BE16"/>
  <c r="BC16"/>
  <c r="BA16"/>
  <c r="AY16"/>
  <c r="AW16"/>
  <c r="AU16"/>
  <c r="AS16"/>
  <c r="AQ16"/>
  <c r="AO16"/>
  <c r="AM16"/>
  <c r="AK16"/>
  <c r="AI16"/>
  <c r="AG16"/>
  <c r="AE16"/>
  <c r="AC16"/>
  <c r="AA16"/>
  <c r="Y16"/>
  <c r="W16"/>
  <c r="U16"/>
  <c r="S16"/>
  <c r="Q16"/>
  <c r="O16"/>
  <c r="M16"/>
  <c r="K16"/>
  <c r="I16"/>
  <c r="G16"/>
  <c r="E16"/>
  <c r="B16"/>
  <c r="BL16" s="1"/>
  <c r="BV5"/>
  <c r="BV16" s="1"/>
  <c r="BD16" l="1"/>
  <c r="BN16"/>
  <c r="BQ16"/>
  <c r="BF16"/>
  <c r="BP16"/>
  <c r="BH16"/>
  <c r="D16"/>
  <c r="BB16"/>
  <c r="BJ16"/>
  <c r="AB16"/>
  <c r="AR16"/>
  <c r="AJ16"/>
  <c r="AZ16"/>
  <c r="AX16"/>
  <c r="AV16"/>
  <c r="AF16"/>
  <c r="AN16"/>
  <c r="AT16"/>
  <c r="J16"/>
  <c r="R16"/>
  <c r="Z16"/>
  <c r="AH16"/>
  <c r="AP16"/>
  <c r="AL16"/>
  <c r="AD16"/>
  <c r="X16"/>
  <c r="T16"/>
  <c r="V16"/>
  <c r="H16"/>
  <c r="P16"/>
  <c r="N16"/>
  <c r="L16"/>
  <c r="F16"/>
  <c r="BR16" l="1"/>
  <c r="BM17" i="1" l="1"/>
  <c r="BK16"/>
  <c r="BI16"/>
  <c r="BG16"/>
  <c r="BE16"/>
  <c r="BC16"/>
  <c r="BA16"/>
  <c r="AY16"/>
  <c r="AW16"/>
  <c r="AU16"/>
  <c r="AS16"/>
  <c r="AQ16"/>
  <c r="AO16"/>
  <c r="AM16"/>
  <c r="AK16"/>
  <c r="AI16"/>
  <c r="AG16"/>
  <c r="AE16"/>
  <c r="AC16"/>
  <c r="AA16"/>
  <c r="Y16"/>
  <c r="W16"/>
  <c r="U16"/>
  <c r="S16"/>
  <c r="D16"/>
  <c r="Q16"/>
  <c r="O16"/>
  <c r="M16"/>
  <c r="J16"/>
  <c r="H16"/>
  <c r="K16"/>
  <c r="F16"/>
</calcChain>
</file>

<file path=xl/comments1.xml><?xml version="1.0" encoding="utf-8"?>
<comments xmlns="http://schemas.openxmlformats.org/spreadsheetml/2006/main">
  <authors>
    <author>biagio</author>
  </authors>
  <commentList>
    <comment ref="BR16" authorId="0">
      <text>
        <r>
          <rPr>
            <b/>
            <sz val="9"/>
            <color indexed="81"/>
            <rFont val="Tahoma"/>
            <family val="2"/>
          </rPr>
          <t>biagio:</t>
        </r>
        <r>
          <rPr>
            <sz val="9"/>
            <color indexed="81"/>
            <rFont val="Tahoma"/>
            <family val="2"/>
          </rPr>
          <t xml:space="preserve">
media anno</t>
        </r>
      </text>
    </comment>
  </commentList>
</comments>
</file>

<file path=xl/comments2.xml><?xml version="1.0" encoding="utf-8"?>
<comments xmlns="http://schemas.openxmlformats.org/spreadsheetml/2006/main">
  <authors>
    <author>amb2</author>
  </authors>
  <commentList>
    <comment ref="Y9" authorId="0">
      <text>
        <r>
          <rPr>
            <b/>
            <sz val="9"/>
            <color indexed="81"/>
            <rFont val="Tahoma"/>
            <family val="2"/>
          </rPr>
          <t>amb2:</t>
        </r>
        <r>
          <rPr>
            <sz val="9"/>
            <color indexed="81"/>
            <rFont val="Tahoma"/>
            <family val="2"/>
          </rPr>
          <t xml:space="preserve">
ditta intermediaria conferimenti rem kg 176920</t>
        </r>
      </text>
    </comment>
  </commentList>
</comments>
</file>

<file path=xl/sharedStrings.xml><?xml version="1.0" encoding="utf-8"?>
<sst xmlns="http://schemas.openxmlformats.org/spreadsheetml/2006/main" count="426" uniqueCount="73">
  <si>
    <t>RACCOLTA DIFFERENZIATA ANNO 2020</t>
  </si>
  <si>
    <t>MESE</t>
  </si>
  <si>
    <t xml:space="preserve"> RSU    20.03.01</t>
  </si>
  <si>
    <t>RESIDUI STRADALI 20.03.03</t>
  </si>
  <si>
    <t>CARTA 20.01.01</t>
  </si>
  <si>
    <t>IMB. DI CARTA 15.01.01</t>
  </si>
  <si>
    <t>PLASTICA  DURA20.01.39 RIU</t>
  </si>
  <si>
    <t>RIFIUTI PLASTICI 02.01.04</t>
  </si>
  <si>
    <t>SCARTI MENSA E CUC. 20.01.08 KALAT</t>
  </si>
  <si>
    <t>RIF. BIODEG. 20.02.01 KALAT</t>
  </si>
  <si>
    <t>SCARTI MENSA E CUC. 20.01.08 SICULA COMPOST</t>
  </si>
  <si>
    <t>RIF. BIODEG. 20.02.01 SICULA COMPOST</t>
  </si>
  <si>
    <t>SCARTI MENSA E CUC. 20.01.08  REM</t>
  </si>
  <si>
    <t>SCARTI MENSA E CUC. 20.01.01  REM</t>
  </si>
  <si>
    <t>. 20.01.38  REM</t>
  </si>
  <si>
    <t>RACO 20.01.08</t>
  </si>
  <si>
    <t>COMPOST.FRAZ. ORGAN.</t>
  </si>
  <si>
    <t>VETRO 15.01.07</t>
  </si>
  <si>
    <t xml:space="preserve">INGOMB.
20.03.07 </t>
  </si>
  <si>
    <t>ABBIGLIAMENTO 20.01.10</t>
  </si>
  <si>
    <t>IMBALLAGGI METALLICI 15.01.04</t>
  </si>
  <si>
    <t>LEGNO
 20.01.38</t>
  </si>
  <si>
    <t>FRIGORIFERI
 20.01.23*</t>
  </si>
  <si>
    <t>OLI E GRASSI COMMEST.20.01.25</t>
  </si>
  <si>
    <t>TONER
08.03.17</t>
  </si>
  <si>
    <t>APP. DOM.
 20.01.36</t>
  </si>
  <si>
    <t>SUPP. DIGITALI 16.02.16</t>
  </si>
  <si>
    <t>ACCUMULATORI 20.01.33</t>
  </si>
  <si>
    <t>MONITOR 20.01.35</t>
  </si>
  <si>
    <t>METALLO 20.01.40</t>
  </si>
  <si>
    <t>FARMACI 20.01.32</t>
  </si>
  <si>
    <t>LAM. FLUORESC. 20.01.21</t>
  </si>
  <si>
    <t>PILE ESAUSTE 20.01.34</t>
  </si>
  <si>
    <t>PNEUMATICI 16.01.03</t>
  </si>
  <si>
    <t>TOTALE KG  R.D.</t>
  </si>
  <si>
    <t>PERCENTUALE MESE</t>
  </si>
  <si>
    <t>FANGHI FOSS. SETT. 20.03.04</t>
  </si>
  <si>
    <t>DEPURATORE 19.08.02 SABBIE</t>
  </si>
  <si>
    <t>VAGLIO</t>
  </si>
  <si>
    <t>SABBIE</t>
  </si>
  <si>
    <t>FANGHI RECUPERO 19.08.05</t>
  </si>
  <si>
    <t>AMIANTO 17.06.05</t>
  </si>
  <si>
    <t>TE/OF 15.01.10</t>
  </si>
  <si>
    <t>KG</t>
  </si>
  <si>
    <t>%</t>
  </si>
  <si>
    <t>kg</t>
  </si>
  <si>
    <t>Lt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</si>
  <si>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</si>
  <si>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</si>
  <si>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</si>
  <si>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</si>
  <si>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</si>
  <si>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</si>
  <si>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</si>
  <si>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</si>
  <si>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</si>
  <si>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</si>
  <si>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</si>
  <si>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</si>
  <si>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TOTALE</t>
  </si>
  <si>
    <t>RACCOLTA DIFFERENZIATA ANNO 2021</t>
  </si>
  <si>
    <t>MAT. EDILI MISTI 17.09.04</t>
  </si>
  <si>
    <t>PLASTICA 15.01.02 PUCCIA</t>
  </si>
  <si>
    <t>PRIOLO AMBIENTE  20.01.08</t>
  </si>
  <si>
    <t xml:space="preserve">INGOMBR..LIBERO COSOR.
20.03.07 </t>
  </si>
  <si>
    <t>imball. Sostaze periciolose 15.01.10*</t>
  </si>
  <si>
    <t>SABBIE 190802</t>
  </si>
  <si>
    <t>RACCOLTA DIFFERENZIATA ANNO 2022</t>
  </si>
  <si>
    <t>TONER
08.03.18</t>
  </si>
  <si>
    <t>TONER
16.02.14</t>
  </si>
  <si>
    <t>INERTI 17.09.04</t>
  </si>
  <si>
    <t>RSU
20.03.01 A1 - A Covid-19</t>
  </si>
  <si>
    <t>RSU
20.03.01 A1-A Covid-19</t>
  </si>
</sst>
</file>

<file path=xl/styles.xml><?xml version="1.0" encoding="utf-8"?>
<styleSheet xmlns="http://schemas.openxmlformats.org/spreadsheetml/2006/main">
  <numFmts count="1">
    <numFmt numFmtId="164" formatCode="0;[Red]0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0"/>
      <name val="Arial"/>
      <family val="2"/>
    </font>
    <font>
      <b/>
      <sz val="8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Times New Roman"/>
      <family val="1"/>
    </font>
    <font>
      <sz val="8"/>
      <color indexed="10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91">
    <xf numFmtId="0" fontId="0" fillId="0" borderId="0" xfId="0"/>
    <xf numFmtId="0" fontId="0" fillId="0" borderId="0" xfId="0"/>
    <xf numFmtId="0" fontId="0" fillId="0" borderId="0" xfId="0" applyFont="1"/>
    <xf numFmtId="0" fontId="3" fillId="3" borderId="1" xfId="0" applyFont="1" applyFill="1" applyBorder="1" applyAlignment="1">
      <alignment vertical="center" textRotation="90" wrapText="1"/>
    </xf>
    <xf numFmtId="0" fontId="3" fillId="4" borderId="1" xfId="0" applyFont="1" applyFill="1" applyBorder="1" applyAlignment="1">
      <alignment vertical="center" textRotation="90" wrapText="1"/>
    </xf>
    <xf numFmtId="0" fontId="3" fillId="0" borderId="1" xfId="0" applyFont="1" applyBorder="1" applyAlignment="1">
      <alignment shrinkToFit="1"/>
    </xf>
    <xf numFmtId="0" fontId="4" fillId="0" borderId="1" xfId="0" applyFont="1" applyBorder="1" applyAlignment="1">
      <alignment shrinkToFit="1"/>
    </xf>
    <xf numFmtId="0" fontId="5" fillId="0" borderId="1" xfId="0" applyFont="1" applyBorder="1" applyAlignment="1">
      <alignment shrinkToFit="1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0" borderId="1" xfId="0" applyFont="1" applyBorder="1"/>
    <xf numFmtId="2" fontId="8" fillId="0" borderId="1" xfId="0" applyNumberFormat="1" applyFont="1" applyBorder="1" applyAlignment="1">
      <alignment shrinkToFit="1"/>
    </xf>
    <xf numFmtId="0" fontId="8" fillId="0" borderId="1" xfId="0" applyFont="1" applyBorder="1" applyAlignment="1">
      <alignment shrinkToFit="1"/>
    </xf>
    <xf numFmtId="0" fontId="8" fillId="0" borderId="0" xfId="0" applyFont="1" applyBorder="1" applyAlignment="1">
      <alignment shrinkToFit="1"/>
    </xf>
    <xf numFmtId="0" fontId="1" fillId="0" borderId="0" xfId="0" applyFont="1"/>
    <xf numFmtId="3" fontId="8" fillId="0" borderId="1" xfId="0" applyNumberFormat="1" applyFont="1" applyBorder="1" applyAlignment="1">
      <alignment shrinkToFit="1"/>
    </xf>
    <xf numFmtId="0" fontId="0" fillId="0" borderId="1" xfId="0" applyFill="1" applyBorder="1"/>
    <xf numFmtId="0" fontId="10" fillId="0" borderId="1" xfId="0" applyFont="1" applyBorder="1" applyAlignment="1">
      <alignment shrinkToFit="1"/>
    </xf>
    <xf numFmtId="0" fontId="10" fillId="0" borderId="1" xfId="0" applyFont="1" applyFill="1" applyBorder="1" applyAlignment="1">
      <alignment shrinkToFit="1"/>
    </xf>
    <xf numFmtId="0" fontId="11" fillId="0" borderId="1" xfId="0" applyFont="1" applyBorder="1" applyAlignment="1">
      <alignment shrinkToFit="1"/>
    </xf>
    <xf numFmtId="0" fontId="8" fillId="0" borderId="1" xfId="0" applyFont="1" applyFill="1" applyBorder="1" applyAlignment="1">
      <alignment shrinkToFit="1"/>
    </xf>
    <xf numFmtId="0" fontId="1" fillId="0" borderId="0" xfId="0" applyFont="1" applyBorder="1"/>
    <xf numFmtId="164" fontId="9" fillId="0" borderId="1" xfId="0" applyNumberFormat="1" applyFont="1" applyBorder="1" applyAlignment="1">
      <alignment shrinkToFit="1"/>
    </xf>
    <xf numFmtId="0" fontId="3" fillId="2" borderId="1" xfId="0" applyFont="1" applyFill="1" applyBorder="1" applyAlignment="1">
      <alignment vertical="center" textRotation="90" wrapText="1"/>
    </xf>
    <xf numFmtId="0" fontId="9" fillId="0" borderId="1" xfId="0" applyFont="1" applyBorder="1" applyAlignment="1">
      <alignment shrinkToFit="1"/>
    </xf>
    <xf numFmtId="0" fontId="3" fillId="7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1" fillId="8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shrinkToFit="1"/>
    </xf>
    <xf numFmtId="0" fontId="3" fillId="7" borderId="5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shrinkToFit="1"/>
    </xf>
    <xf numFmtId="0" fontId="9" fillId="0" borderId="1" xfId="0" applyFont="1" applyFill="1" applyBorder="1" applyAlignment="1">
      <alignment shrinkToFit="1"/>
    </xf>
    <xf numFmtId="0" fontId="9" fillId="0" borderId="6" xfId="0" applyFont="1" applyFill="1" applyBorder="1" applyAlignment="1">
      <alignment shrinkToFit="1"/>
    </xf>
    <xf numFmtId="0" fontId="0" fillId="0" borderId="0" xfId="0" applyFill="1"/>
    <xf numFmtId="0" fontId="14" fillId="0" borderId="1" xfId="0" applyFont="1" applyBorder="1" applyAlignment="1">
      <alignment shrinkToFit="1"/>
    </xf>
    <xf numFmtId="0" fontId="11" fillId="0" borderId="1" xfId="0" applyFont="1" applyFill="1" applyBorder="1" applyAlignment="1">
      <alignment shrinkToFit="1"/>
    </xf>
    <xf numFmtId="0" fontId="10" fillId="0" borderId="0" xfId="0" applyFont="1" applyFill="1" applyBorder="1" applyAlignment="1">
      <alignment shrinkToFit="1"/>
    </xf>
    <xf numFmtId="0" fontId="15" fillId="0" borderId="1" xfId="0" applyFont="1" applyBorder="1" applyAlignment="1">
      <alignment shrinkToFit="1"/>
    </xf>
    <xf numFmtId="0" fontId="8" fillId="0" borderId="1" xfId="0" applyFont="1" applyBorder="1" applyAlignment="1">
      <alignment horizontal="center" shrinkToFit="1"/>
    </xf>
    <xf numFmtId="0" fontId="3" fillId="0" borderId="1" xfId="0" applyFont="1" applyFill="1" applyBorder="1" applyAlignment="1">
      <alignment shrinkToFit="1"/>
    </xf>
    <xf numFmtId="2" fontId="8" fillId="0" borderId="1" xfId="0" applyNumberFormat="1" applyFont="1" applyFill="1" applyBorder="1" applyAlignment="1">
      <alignment shrinkToFit="1"/>
    </xf>
    <xf numFmtId="3" fontId="3" fillId="0" borderId="1" xfId="0" applyNumberFormat="1" applyFont="1" applyBorder="1" applyAlignment="1">
      <alignment shrinkToFit="1"/>
    </xf>
    <xf numFmtId="0" fontId="8" fillId="0" borderId="2" xfId="0" applyFont="1" applyFill="1" applyBorder="1" applyAlignment="1">
      <alignment shrinkToFit="1"/>
    </xf>
    <xf numFmtId="0" fontId="8" fillId="0" borderId="0" xfId="0" applyFont="1" applyFill="1" applyBorder="1" applyAlignment="1">
      <alignment shrinkToFit="1"/>
    </xf>
    <xf numFmtId="0" fontId="13" fillId="0" borderId="0" xfId="0" applyFont="1"/>
    <xf numFmtId="0" fontId="10" fillId="0" borderId="6" xfId="0" applyFont="1" applyFill="1" applyBorder="1" applyAlignment="1">
      <alignment shrinkToFit="1"/>
    </xf>
    <xf numFmtId="0" fontId="14" fillId="0" borderId="1" xfId="0" applyFont="1" applyFill="1" applyBorder="1" applyAlignment="1">
      <alignment shrinkToFit="1"/>
    </xf>
    <xf numFmtId="2" fontId="16" fillId="0" borderId="7" xfId="1" applyNumberFormat="1" applyFont="1" applyBorder="1" applyAlignment="1">
      <alignment horizontal="center"/>
    </xf>
    <xf numFmtId="4" fontId="9" fillId="0" borderId="1" xfId="0" applyNumberFormat="1" applyFont="1" applyBorder="1" applyAlignment="1">
      <alignment shrinkToFit="1"/>
    </xf>
    <xf numFmtId="0" fontId="6" fillId="5" borderId="1" xfId="0" applyFont="1" applyFill="1" applyBorder="1" applyAlignment="1">
      <alignment horizontal="center" vertical="center"/>
    </xf>
    <xf numFmtId="2" fontId="1" fillId="6" borderId="0" xfId="0" applyNumberFormat="1" applyFont="1" applyFill="1"/>
    <xf numFmtId="0" fontId="3" fillId="9" borderId="1" xfId="0" applyFont="1" applyFill="1" applyBorder="1" applyAlignment="1">
      <alignment vertical="center" textRotation="90" wrapText="1"/>
    </xf>
    <xf numFmtId="0" fontId="6" fillId="0" borderId="1" xfId="0" applyFont="1" applyBorder="1" applyAlignment="1">
      <alignment shrinkToFit="1"/>
    </xf>
    <xf numFmtId="0" fontId="8" fillId="0" borderId="2" xfId="0" applyFont="1" applyBorder="1" applyAlignment="1">
      <alignment shrinkToFit="1"/>
    </xf>
    <xf numFmtId="0" fontId="8" fillId="0" borderId="4" xfId="0" applyFont="1" applyBorder="1" applyAlignment="1">
      <alignment shrinkToFit="1"/>
    </xf>
    <xf numFmtId="0" fontId="8" fillId="6" borderId="1" xfId="0" applyFont="1" applyFill="1" applyBorder="1" applyAlignment="1">
      <alignment shrinkToFit="1"/>
    </xf>
    <xf numFmtId="0" fontId="8" fillId="0" borderId="1" xfId="0" applyFont="1" applyBorder="1" applyAlignment="1">
      <alignment horizontal="right" shrinkToFit="1"/>
    </xf>
    <xf numFmtId="0" fontId="8" fillId="0" borderId="8" xfId="0" applyFont="1" applyFill="1" applyBorder="1" applyAlignment="1">
      <alignment shrinkToFit="1"/>
    </xf>
    <xf numFmtId="0" fontId="8" fillId="0" borderId="4" xfId="0" applyFont="1" applyFill="1" applyBorder="1" applyAlignment="1">
      <alignment shrinkToFit="1"/>
    </xf>
    <xf numFmtId="0" fontId="8" fillId="0" borderId="6" xfId="0" applyFont="1" applyFill="1" applyBorder="1" applyAlignment="1">
      <alignment shrinkToFit="1"/>
    </xf>
    <xf numFmtId="0" fontId="8" fillId="0" borderId="3" xfId="0" applyFont="1" applyBorder="1" applyAlignment="1">
      <alignment shrinkToFit="1"/>
    </xf>
    <xf numFmtId="0" fontId="17" fillId="0" borderId="1" xfId="0" applyFont="1" applyBorder="1" applyAlignment="1">
      <alignment shrinkToFit="1"/>
    </xf>
    <xf numFmtId="0" fontId="18" fillId="0" borderId="1" xfId="0" applyFont="1" applyBorder="1" applyAlignment="1">
      <alignment shrinkToFit="1"/>
    </xf>
    <xf numFmtId="2" fontId="8" fillId="6" borderId="1" xfId="0" applyNumberFormat="1" applyFont="1" applyFill="1" applyBorder="1" applyAlignment="1">
      <alignment shrinkToFit="1"/>
    </xf>
    <xf numFmtId="0" fontId="8" fillId="0" borderId="1" xfId="0" applyFont="1" applyFill="1" applyBorder="1" applyAlignment="1">
      <alignment horizontal="right" shrinkToFit="1"/>
    </xf>
    <xf numFmtId="0" fontId="6" fillId="0" borderId="1" xfId="0" applyFont="1" applyFill="1" applyBorder="1" applyAlignment="1">
      <alignment shrinkToFit="1"/>
    </xf>
    <xf numFmtId="0" fontId="8" fillId="0" borderId="3" xfId="0" applyFont="1" applyFill="1" applyBorder="1" applyAlignment="1">
      <alignment shrinkToFit="1"/>
    </xf>
    <xf numFmtId="0" fontId="17" fillId="0" borderId="1" xfId="0" applyFont="1" applyFill="1" applyBorder="1" applyAlignment="1">
      <alignment shrinkToFit="1"/>
    </xf>
    <xf numFmtId="0" fontId="1" fillId="0" borderId="0" xfId="0" applyFont="1" applyFill="1"/>
    <xf numFmtId="0" fontId="1" fillId="0" borderId="1" xfId="0" applyFont="1" applyFill="1" applyBorder="1"/>
    <xf numFmtId="3" fontId="8" fillId="0" borderId="1" xfId="0" applyNumberFormat="1" applyFont="1" applyFill="1" applyBorder="1" applyAlignment="1">
      <alignment shrinkToFit="1"/>
    </xf>
    <xf numFmtId="0" fontId="18" fillId="0" borderId="1" xfId="0" applyFont="1" applyFill="1" applyBorder="1" applyAlignment="1">
      <alignment shrinkToFit="1"/>
    </xf>
    <xf numFmtId="0" fontId="12" fillId="0" borderId="1" xfId="0" applyFont="1" applyFill="1" applyBorder="1" applyAlignment="1">
      <alignment shrinkToFit="1"/>
    </xf>
    <xf numFmtId="0" fontId="5" fillId="0" borderId="1" xfId="0" applyFont="1" applyFill="1" applyBorder="1" applyAlignment="1">
      <alignment shrinkToFit="1"/>
    </xf>
    <xf numFmtId="2" fontId="9" fillId="0" borderId="1" xfId="0" applyNumberFormat="1" applyFont="1" applyBorder="1" applyAlignment="1">
      <alignment shrinkToFit="1"/>
    </xf>
    <xf numFmtId="0" fontId="8" fillId="0" borderId="9" xfId="0" applyFont="1" applyFill="1" applyBorder="1" applyAlignment="1">
      <alignment shrinkToFit="1"/>
    </xf>
    <xf numFmtId="0" fontId="1" fillId="0" borderId="0" xfId="0" applyFont="1" applyFill="1" applyBorder="1"/>
    <xf numFmtId="4" fontId="9" fillId="0" borderId="1" xfId="0" applyNumberFormat="1" applyFont="1" applyFill="1" applyBorder="1" applyAlignment="1">
      <alignment shrinkToFit="1"/>
    </xf>
    <xf numFmtId="0" fontId="8" fillId="0" borderId="9" xfId="0" applyFont="1" applyBorder="1" applyAlignment="1">
      <alignment shrinkToFit="1"/>
    </xf>
    <xf numFmtId="1" fontId="3" fillId="0" borderId="1" xfId="0" applyNumberFormat="1" applyFont="1" applyFill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3" fontId="0" fillId="0" borderId="0" xfId="0" applyNumberFormat="1"/>
    <xf numFmtId="0" fontId="3" fillId="0" borderId="2" xfId="0" applyFont="1" applyBorder="1" applyAlignment="1">
      <alignment shrinkToFit="1"/>
    </xf>
    <xf numFmtId="0" fontId="3" fillId="0" borderId="4" xfId="0" applyFont="1" applyBorder="1" applyAlignment="1">
      <alignment shrinkToFit="1"/>
    </xf>
    <xf numFmtId="2" fontId="9" fillId="0" borderId="4" xfId="0" applyNumberFormat="1" applyFont="1" applyBorder="1" applyAlignment="1">
      <alignment shrinkToFit="1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20"/>
  <sheetViews>
    <sheetView topLeftCell="AM1" workbookViewId="0">
      <selection activeCell="BN19" sqref="BN19"/>
    </sheetView>
  </sheetViews>
  <sheetFormatPr defaultRowHeight="14.4"/>
  <cols>
    <col min="2" max="2" width="7.5546875" customWidth="1"/>
    <col min="3" max="3" width="6.5546875" customWidth="1"/>
    <col min="4" max="4" width="4.88671875" style="1" customWidth="1"/>
    <col min="5" max="5" width="6.33203125" customWidth="1"/>
    <col min="6" max="6" width="5.109375" style="1" customWidth="1"/>
    <col min="7" max="7" width="7.5546875" customWidth="1"/>
    <col min="8" max="8" width="5.33203125" style="1" customWidth="1"/>
    <col min="9" max="9" width="5.6640625" customWidth="1"/>
    <col min="10" max="10" width="4.6640625" style="1" customWidth="1"/>
    <col min="11" max="11" width="5.6640625" customWidth="1"/>
    <col min="12" max="12" width="6.6640625" customWidth="1"/>
    <col min="13" max="13" width="5.33203125" style="1" customWidth="1"/>
    <col min="14" max="14" width="6" customWidth="1"/>
    <col min="15" max="15" width="5.44140625" style="1" customWidth="1"/>
    <col min="16" max="16" width="8.109375" customWidth="1"/>
    <col min="17" max="17" width="4.88671875" style="1" customWidth="1"/>
    <col min="18" max="18" width="7.44140625" customWidth="1"/>
    <col min="19" max="19" width="5.5546875" style="1" customWidth="1"/>
    <col min="20" max="20" width="8.109375" customWidth="1"/>
    <col min="21" max="21" width="5.33203125" style="1" customWidth="1"/>
    <col min="22" max="22" width="7.44140625" customWidth="1"/>
    <col min="23" max="23" width="5.33203125" style="1" customWidth="1"/>
    <col min="24" max="24" width="5.44140625" customWidth="1"/>
    <col min="25" max="25" width="5.44140625" style="1" customWidth="1"/>
    <col min="26" max="26" width="6.6640625" customWidth="1"/>
    <col min="27" max="27" width="5.6640625" style="1" customWidth="1"/>
    <col min="28" max="28" width="7.33203125" customWidth="1"/>
    <col min="29" max="29" width="5.33203125" style="1" customWidth="1"/>
    <col min="30" max="30" width="6.88671875" customWidth="1"/>
    <col min="31" max="31" width="5.33203125" style="1" customWidth="1"/>
    <col min="32" max="32" width="7.33203125" customWidth="1"/>
    <col min="33" max="33" width="4.33203125" style="1" customWidth="1"/>
    <col min="34" max="34" width="6.44140625" customWidth="1"/>
    <col min="35" max="35" width="3.6640625" style="1" customWidth="1"/>
    <col min="36" max="36" width="4.88671875" customWidth="1"/>
    <col min="37" max="37" width="4.109375" style="1" customWidth="1"/>
    <col min="38" max="38" width="6.6640625" customWidth="1"/>
    <col min="39" max="39" width="4.88671875" style="1" customWidth="1"/>
    <col min="40" max="40" width="5.44140625" customWidth="1"/>
    <col min="41" max="41" width="5.44140625" style="1" customWidth="1"/>
    <col min="42" max="42" width="5.88671875" customWidth="1"/>
    <col min="43" max="43" width="5.88671875" style="1" customWidth="1"/>
    <col min="44" max="44" width="6.6640625" customWidth="1"/>
    <col min="45" max="45" width="5.33203125" style="1" customWidth="1"/>
    <col min="46" max="46" width="7.6640625" customWidth="1"/>
    <col min="47" max="47" width="5.33203125" style="1" customWidth="1"/>
    <col min="48" max="48" width="5.6640625" customWidth="1"/>
    <col min="49" max="49" width="3.6640625" style="1" customWidth="1"/>
    <col min="50" max="50" width="5.6640625" customWidth="1"/>
    <col min="51" max="51" width="5.6640625" style="1" customWidth="1"/>
    <col min="52" max="52" width="5.6640625" customWidth="1"/>
    <col min="53" max="53" width="5.5546875" style="1" customWidth="1"/>
    <col min="54" max="54" width="5.33203125" customWidth="1"/>
    <col min="55" max="55" width="4" style="1" customWidth="1"/>
    <col min="56" max="56" width="6.33203125" customWidth="1"/>
    <col min="57" max="57" width="5.33203125" style="1" customWidth="1"/>
    <col min="58" max="58" width="5.6640625" customWidth="1"/>
    <col min="59" max="59" width="4.5546875" style="1" customWidth="1"/>
    <col min="60" max="60" width="5.5546875" customWidth="1"/>
    <col min="61" max="61" width="4.6640625" style="1" customWidth="1"/>
    <col min="62" max="62" width="5.6640625" customWidth="1"/>
    <col min="63" max="63" width="4.33203125" style="1" customWidth="1"/>
    <col min="64" max="64" width="7.88671875" customWidth="1"/>
    <col min="65" max="66" width="7.109375" customWidth="1"/>
    <col min="67" max="67" width="7.5546875" customWidth="1"/>
    <col min="68" max="68" width="6.88671875" customWidth="1"/>
    <col min="69" max="69" width="7" customWidth="1"/>
    <col min="70" max="70" width="5.33203125" customWidth="1"/>
    <col min="71" max="72" width="6.33203125" customWidth="1"/>
    <col min="73" max="73" width="4.6640625" customWidth="1"/>
    <col min="74" max="74" width="5.109375" customWidth="1"/>
  </cols>
  <sheetData>
    <row r="1" spans="1:74">
      <c r="A1" s="2"/>
      <c r="B1" s="88" t="s">
        <v>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90"/>
      <c r="AU1" s="28"/>
      <c r="AV1" s="28"/>
      <c r="AW1" s="28"/>
      <c r="AX1" s="28"/>
      <c r="AY1" s="28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</row>
    <row r="2" spans="1:74" ht="153">
      <c r="A2" s="27" t="s">
        <v>1</v>
      </c>
      <c r="B2" s="23" t="s">
        <v>2</v>
      </c>
      <c r="C2" s="23" t="s">
        <v>3</v>
      </c>
      <c r="D2" s="23"/>
      <c r="E2" s="23" t="s">
        <v>4</v>
      </c>
      <c r="F2" s="23"/>
      <c r="G2" s="23" t="s">
        <v>5</v>
      </c>
      <c r="H2" s="23"/>
      <c r="I2" s="23" t="s">
        <v>6</v>
      </c>
      <c r="J2" s="23"/>
      <c r="K2" s="23" t="s">
        <v>7</v>
      </c>
      <c r="L2" s="23" t="s">
        <v>8</v>
      </c>
      <c r="M2" s="23"/>
      <c r="N2" s="23" t="s">
        <v>9</v>
      </c>
      <c r="O2" s="23"/>
      <c r="P2" s="23" t="s">
        <v>10</v>
      </c>
      <c r="Q2" s="23"/>
      <c r="R2" s="23" t="s">
        <v>11</v>
      </c>
      <c r="S2" s="23"/>
      <c r="T2" s="23" t="s">
        <v>12</v>
      </c>
      <c r="U2" s="23"/>
      <c r="V2" s="23" t="s">
        <v>13</v>
      </c>
      <c r="W2" s="23"/>
      <c r="X2" s="23" t="s">
        <v>14</v>
      </c>
      <c r="Y2" s="23"/>
      <c r="Z2" s="23" t="s">
        <v>15</v>
      </c>
      <c r="AA2" s="23"/>
      <c r="AB2" s="23" t="s">
        <v>16</v>
      </c>
      <c r="AC2" s="23"/>
      <c r="AD2" s="23" t="s">
        <v>17</v>
      </c>
      <c r="AE2" s="23"/>
      <c r="AF2" s="23" t="s">
        <v>18</v>
      </c>
      <c r="AG2" s="23"/>
      <c r="AH2" s="23" t="s">
        <v>19</v>
      </c>
      <c r="AI2" s="23"/>
      <c r="AJ2" s="23" t="s">
        <v>20</v>
      </c>
      <c r="AK2" s="23"/>
      <c r="AL2" s="23" t="s">
        <v>21</v>
      </c>
      <c r="AM2" s="23"/>
      <c r="AN2" s="23" t="s">
        <v>22</v>
      </c>
      <c r="AO2" s="23"/>
      <c r="AP2" s="23" t="s">
        <v>23</v>
      </c>
      <c r="AQ2" s="23"/>
      <c r="AR2" s="23" t="s">
        <v>24</v>
      </c>
      <c r="AS2" s="23"/>
      <c r="AT2" s="23" t="s">
        <v>25</v>
      </c>
      <c r="AU2" s="29"/>
      <c r="AV2" s="29" t="s">
        <v>26</v>
      </c>
      <c r="AW2" s="29"/>
      <c r="AX2" s="29" t="s">
        <v>27</v>
      </c>
      <c r="AY2" s="29"/>
      <c r="AZ2" s="23" t="s">
        <v>28</v>
      </c>
      <c r="BA2" s="23"/>
      <c r="BB2" s="3" t="s">
        <v>29</v>
      </c>
      <c r="BC2" s="3"/>
      <c r="BD2" s="23" t="s">
        <v>30</v>
      </c>
      <c r="BE2" s="23"/>
      <c r="BF2" s="23" t="s">
        <v>31</v>
      </c>
      <c r="BG2" s="23"/>
      <c r="BH2" s="23" t="s">
        <v>32</v>
      </c>
      <c r="BI2" s="23"/>
      <c r="BJ2" s="3" t="s">
        <v>33</v>
      </c>
      <c r="BK2" s="3"/>
      <c r="BL2" s="4" t="s">
        <v>34</v>
      </c>
      <c r="BM2" s="4" t="s">
        <v>35</v>
      </c>
      <c r="BN2" s="4" t="s">
        <v>1</v>
      </c>
      <c r="BO2" s="32" t="s">
        <v>71</v>
      </c>
      <c r="BP2" s="3" t="s">
        <v>36</v>
      </c>
      <c r="BQ2" s="3" t="s">
        <v>37</v>
      </c>
      <c r="BR2" s="3" t="s">
        <v>38</v>
      </c>
      <c r="BS2" s="3" t="s">
        <v>39</v>
      </c>
      <c r="BT2" s="3" t="s">
        <v>40</v>
      </c>
      <c r="BU2" s="26" t="s">
        <v>41</v>
      </c>
      <c r="BV2" s="3" t="s">
        <v>42</v>
      </c>
    </row>
    <row r="3" spans="1:74">
      <c r="A3" s="8"/>
      <c r="B3" s="9" t="s">
        <v>43</v>
      </c>
      <c r="C3" s="9" t="s">
        <v>43</v>
      </c>
      <c r="D3" s="52" t="s">
        <v>44</v>
      </c>
      <c r="E3" s="9" t="s">
        <v>43</v>
      </c>
      <c r="F3" s="52" t="s">
        <v>44</v>
      </c>
      <c r="G3" s="9" t="s">
        <v>43</v>
      </c>
      <c r="H3" s="52" t="s">
        <v>44</v>
      </c>
      <c r="I3" s="9" t="s">
        <v>43</v>
      </c>
      <c r="J3" s="52" t="s">
        <v>44</v>
      </c>
      <c r="K3" s="9" t="s">
        <v>43</v>
      </c>
      <c r="L3" s="9" t="s">
        <v>43</v>
      </c>
      <c r="M3" s="52" t="s">
        <v>44</v>
      </c>
      <c r="N3" s="9" t="s">
        <v>43</v>
      </c>
      <c r="O3" s="52" t="s">
        <v>44</v>
      </c>
      <c r="P3" s="9" t="s">
        <v>43</v>
      </c>
      <c r="Q3" s="52" t="s">
        <v>44</v>
      </c>
      <c r="R3" s="9" t="s">
        <v>43</v>
      </c>
      <c r="S3" s="52" t="s">
        <v>44</v>
      </c>
      <c r="T3" s="9" t="s">
        <v>43</v>
      </c>
      <c r="U3" s="52" t="s">
        <v>44</v>
      </c>
      <c r="V3" s="9" t="s">
        <v>43</v>
      </c>
      <c r="W3" s="52" t="s">
        <v>44</v>
      </c>
      <c r="X3" s="9" t="s">
        <v>43</v>
      </c>
      <c r="Y3" s="52" t="s">
        <v>44</v>
      </c>
      <c r="Z3" s="9" t="s">
        <v>43</v>
      </c>
      <c r="AA3" s="52" t="s">
        <v>44</v>
      </c>
      <c r="AB3" s="9" t="s">
        <v>43</v>
      </c>
      <c r="AC3" s="52" t="s">
        <v>44</v>
      </c>
      <c r="AD3" s="9" t="s">
        <v>43</v>
      </c>
      <c r="AE3" s="52" t="s">
        <v>44</v>
      </c>
      <c r="AF3" s="9" t="s">
        <v>43</v>
      </c>
      <c r="AG3" s="52" t="s">
        <v>44</v>
      </c>
      <c r="AH3" s="9" t="s">
        <v>43</v>
      </c>
      <c r="AI3" s="52" t="s">
        <v>44</v>
      </c>
      <c r="AJ3" s="9" t="s">
        <v>43</v>
      </c>
      <c r="AK3" s="52" t="s">
        <v>44</v>
      </c>
      <c r="AL3" s="9" t="s">
        <v>43</v>
      </c>
      <c r="AM3" s="52" t="s">
        <v>44</v>
      </c>
      <c r="AN3" s="9" t="s">
        <v>43</v>
      </c>
      <c r="AO3" s="52" t="s">
        <v>44</v>
      </c>
      <c r="AP3" s="9" t="s">
        <v>43</v>
      </c>
      <c r="AQ3" s="52" t="s">
        <v>44</v>
      </c>
      <c r="AR3" s="9" t="s">
        <v>43</v>
      </c>
      <c r="AS3" s="52" t="s">
        <v>44</v>
      </c>
      <c r="AT3" s="9" t="s">
        <v>43</v>
      </c>
      <c r="AU3" s="52" t="s">
        <v>44</v>
      </c>
      <c r="AV3" s="30" t="s">
        <v>43</v>
      </c>
      <c r="AW3" s="52" t="s">
        <v>44</v>
      </c>
      <c r="AX3" s="30" t="s">
        <v>43</v>
      </c>
      <c r="AY3" s="52" t="s">
        <v>44</v>
      </c>
      <c r="AZ3" s="9" t="s">
        <v>43</v>
      </c>
      <c r="BA3" s="52" t="s">
        <v>44</v>
      </c>
      <c r="BB3" s="9" t="s">
        <v>43</v>
      </c>
      <c r="BC3" s="52" t="s">
        <v>44</v>
      </c>
      <c r="BD3" s="9" t="s">
        <v>43</v>
      </c>
      <c r="BE3" s="52" t="s">
        <v>44</v>
      </c>
      <c r="BF3" s="9" t="s">
        <v>43</v>
      </c>
      <c r="BG3" s="52" t="s">
        <v>44</v>
      </c>
      <c r="BH3" s="9" t="s">
        <v>43</v>
      </c>
      <c r="BI3" s="52" t="s">
        <v>44</v>
      </c>
      <c r="BJ3" s="9" t="s">
        <v>43</v>
      </c>
      <c r="BK3" s="52" t="s">
        <v>44</v>
      </c>
      <c r="BL3" s="9" t="s">
        <v>43</v>
      </c>
      <c r="BM3" s="8" t="s">
        <v>44</v>
      </c>
      <c r="BN3" s="8"/>
      <c r="BO3" s="25" t="s">
        <v>45</v>
      </c>
      <c r="BP3" s="9" t="s">
        <v>46</v>
      </c>
      <c r="BQ3" s="9" t="s">
        <v>43</v>
      </c>
      <c r="BR3" s="9" t="s">
        <v>43</v>
      </c>
      <c r="BS3" s="9" t="s">
        <v>43</v>
      </c>
      <c r="BT3" s="9" t="s">
        <v>43</v>
      </c>
      <c r="BU3" s="9"/>
      <c r="BV3" s="9" t="s">
        <v>43</v>
      </c>
    </row>
    <row r="4" spans="1:74">
      <c r="A4" s="5" t="s">
        <v>47</v>
      </c>
      <c r="B4" s="5">
        <v>331500</v>
      </c>
      <c r="C4" s="5">
        <v>24480</v>
      </c>
      <c r="D4" s="5"/>
      <c r="E4" s="5">
        <v>88840</v>
      </c>
      <c r="F4" s="5"/>
      <c r="G4" s="5">
        <v>42500</v>
      </c>
      <c r="H4" s="5"/>
      <c r="I4" s="5"/>
      <c r="J4" s="5"/>
      <c r="K4" s="5"/>
      <c r="L4" s="5">
        <v>14600</v>
      </c>
      <c r="M4" s="5"/>
      <c r="N4" s="5">
        <v>11000</v>
      </c>
      <c r="O4" s="5"/>
      <c r="P4" s="5">
        <v>67140</v>
      </c>
      <c r="Q4" s="5"/>
      <c r="R4" s="5">
        <v>49620</v>
      </c>
      <c r="S4" s="5"/>
      <c r="T4" s="5">
        <v>188940</v>
      </c>
      <c r="U4" s="5"/>
      <c r="V4" s="5">
        <v>30980</v>
      </c>
      <c r="W4" s="5"/>
      <c r="X4" s="5"/>
      <c r="Y4" s="5"/>
      <c r="Z4" s="5">
        <v>0</v>
      </c>
      <c r="AA4" s="5"/>
      <c r="AB4" s="5">
        <v>7862</v>
      </c>
      <c r="AC4" s="5"/>
      <c r="AD4" s="5">
        <v>72580</v>
      </c>
      <c r="AE4" s="5"/>
      <c r="AF4" s="5">
        <v>9120</v>
      </c>
      <c r="AG4" s="5"/>
      <c r="AH4" s="5">
        <v>1361</v>
      </c>
      <c r="AI4" s="5"/>
      <c r="AJ4" s="5">
        <v>5180</v>
      </c>
      <c r="AK4" s="5"/>
      <c r="AL4" s="5">
        <v>18500</v>
      </c>
      <c r="AM4" s="5"/>
      <c r="AN4" s="5">
        <v>4140</v>
      </c>
      <c r="AO4" s="5"/>
      <c r="AP4" s="5">
        <v>300</v>
      </c>
      <c r="AQ4" s="5"/>
      <c r="AR4" s="37">
        <v>240</v>
      </c>
      <c r="AS4" s="37"/>
      <c r="AT4" s="5">
        <v>2500</v>
      </c>
      <c r="AU4" s="5"/>
      <c r="AV4" s="37"/>
      <c r="AW4" s="37"/>
      <c r="AX4" s="37"/>
      <c r="AY4" s="37"/>
      <c r="AZ4" s="37">
        <v>6960</v>
      </c>
      <c r="BA4" s="37"/>
      <c r="BB4" s="37">
        <v>1850</v>
      </c>
      <c r="BC4" s="37"/>
      <c r="BD4" s="37">
        <v>280</v>
      </c>
      <c r="BE4" s="37"/>
      <c r="BF4" s="37">
        <v>140</v>
      </c>
      <c r="BG4" s="37"/>
      <c r="BH4" s="37">
        <v>0</v>
      </c>
      <c r="BI4" s="37"/>
      <c r="BJ4" s="37">
        <v>0</v>
      </c>
      <c r="BK4" s="37"/>
      <c r="BL4" s="5">
        <v>712593</v>
      </c>
      <c r="BM4" s="11">
        <v>68.249954745410619</v>
      </c>
      <c r="BN4" s="5" t="s">
        <v>47</v>
      </c>
      <c r="BO4" s="5">
        <v>0</v>
      </c>
      <c r="BP4" s="24"/>
      <c r="BQ4" s="17"/>
      <c r="BR4" s="24"/>
      <c r="BS4" s="24"/>
      <c r="BT4" s="24"/>
      <c r="BU4" s="24"/>
      <c r="BV4" s="12"/>
    </row>
    <row r="5" spans="1:74">
      <c r="A5" s="5" t="s">
        <v>48</v>
      </c>
      <c r="B5" s="12">
        <v>278780</v>
      </c>
      <c r="C5" s="17">
        <v>31240</v>
      </c>
      <c r="D5" s="17"/>
      <c r="E5" s="12">
        <v>52680</v>
      </c>
      <c r="F5" s="12"/>
      <c r="G5" s="12">
        <v>42740</v>
      </c>
      <c r="H5" s="12"/>
      <c r="I5" s="12"/>
      <c r="J5" s="12"/>
      <c r="K5" s="12"/>
      <c r="L5" s="12">
        <v>0</v>
      </c>
      <c r="M5" s="12"/>
      <c r="N5" s="12">
        <v>0</v>
      </c>
      <c r="O5" s="12"/>
      <c r="P5" s="12">
        <v>60240</v>
      </c>
      <c r="Q5" s="12"/>
      <c r="R5" s="12">
        <v>83720</v>
      </c>
      <c r="S5" s="12"/>
      <c r="T5" s="12">
        <v>166180</v>
      </c>
      <c r="U5" s="12"/>
      <c r="V5" s="12">
        <v>33360</v>
      </c>
      <c r="W5" s="12"/>
      <c r="X5" s="12"/>
      <c r="Y5" s="12"/>
      <c r="Z5" s="12">
        <v>53080</v>
      </c>
      <c r="AA5" s="12"/>
      <c r="AB5" s="12">
        <v>7862</v>
      </c>
      <c r="AC5" s="12"/>
      <c r="AD5" s="12">
        <v>47200</v>
      </c>
      <c r="AE5" s="12"/>
      <c r="AF5" s="12">
        <v>4780</v>
      </c>
      <c r="AG5" s="12"/>
      <c r="AH5" s="12">
        <v>1689</v>
      </c>
      <c r="AI5" s="12"/>
      <c r="AJ5" s="12">
        <v>12420</v>
      </c>
      <c r="AK5" s="12"/>
      <c r="AL5" s="12">
        <v>11040</v>
      </c>
      <c r="AM5" s="12"/>
      <c r="AN5" s="12">
        <v>2400</v>
      </c>
      <c r="AO5" s="12"/>
      <c r="AP5" s="12">
        <v>0</v>
      </c>
      <c r="AQ5" s="12"/>
      <c r="AR5" s="17">
        <v>30</v>
      </c>
      <c r="AS5" s="17"/>
      <c r="AT5" s="18">
        <v>0</v>
      </c>
      <c r="AU5" s="18"/>
      <c r="AV5" s="18"/>
      <c r="AW5" s="18"/>
      <c r="AX5" s="18"/>
      <c r="AY5" s="18"/>
      <c r="AZ5" s="17">
        <v>0</v>
      </c>
      <c r="BA5" s="17"/>
      <c r="BB5" s="17">
        <v>1030</v>
      </c>
      <c r="BC5" s="17"/>
      <c r="BD5" s="17">
        <v>0</v>
      </c>
      <c r="BE5" s="17"/>
      <c r="BF5" s="17">
        <v>0</v>
      </c>
      <c r="BG5" s="17"/>
      <c r="BH5" s="17">
        <v>0</v>
      </c>
      <c r="BI5" s="17"/>
      <c r="BJ5" s="37">
        <v>0</v>
      </c>
      <c r="BK5" s="37"/>
      <c r="BL5" s="5">
        <v>660491</v>
      </c>
      <c r="BM5" s="11">
        <v>70.319535043666846</v>
      </c>
      <c r="BN5" s="5" t="s">
        <v>48</v>
      </c>
      <c r="BO5" s="5"/>
      <c r="BP5" s="24"/>
      <c r="BQ5" s="24"/>
      <c r="BR5" s="24">
        <v>5960</v>
      </c>
      <c r="BS5" s="24"/>
      <c r="BT5" s="24">
        <v>106260</v>
      </c>
      <c r="BU5" s="24"/>
      <c r="BV5" s="12"/>
    </row>
    <row r="6" spans="1:74">
      <c r="A6" s="5" t="s">
        <v>49</v>
      </c>
      <c r="B6" s="12">
        <v>279570</v>
      </c>
      <c r="C6" s="12">
        <v>21420</v>
      </c>
      <c r="D6" s="12"/>
      <c r="E6" s="12">
        <v>59740</v>
      </c>
      <c r="F6" s="12"/>
      <c r="G6" s="12">
        <v>42620</v>
      </c>
      <c r="H6" s="12"/>
      <c r="I6" s="12"/>
      <c r="J6" s="12"/>
      <c r="K6" s="12"/>
      <c r="L6" s="12">
        <v>48920</v>
      </c>
      <c r="M6" s="12"/>
      <c r="N6" s="12">
        <v>7420</v>
      </c>
      <c r="O6" s="12"/>
      <c r="P6" s="12">
        <v>66580</v>
      </c>
      <c r="Q6" s="12"/>
      <c r="R6" s="12">
        <v>22380</v>
      </c>
      <c r="S6" s="12"/>
      <c r="T6" s="12">
        <v>195880</v>
      </c>
      <c r="U6" s="12"/>
      <c r="V6" s="12">
        <v>13900</v>
      </c>
      <c r="W6" s="12"/>
      <c r="X6" s="12"/>
      <c r="Y6" s="12"/>
      <c r="Z6" s="12">
        <v>31320</v>
      </c>
      <c r="AA6" s="12"/>
      <c r="AB6" s="12">
        <v>7862</v>
      </c>
      <c r="AC6" s="12"/>
      <c r="AD6" s="12">
        <v>44640</v>
      </c>
      <c r="AE6" s="12"/>
      <c r="AF6" s="12">
        <v>5500</v>
      </c>
      <c r="AG6" s="12"/>
      <c r="AH6" s="12">
        <v>1762</v>
      </c>
      <c r="AI6" s="12"/>
      <c r="AJ6" s="12">
        <v>11360</v>
      </c>
      <c r="AK6" s="12"/>
      <c r="AL6" s="12">
        <v>23760</v>
      </c>
      <c r="AM6" s="12"/>
      <c r="AN6" s="12">
        <v>3720</v>
      </c>
      <c r="AO6" s="12"/>
      <c r="AP6" s="41">
        <v>120</v>
      </c>
      <c r="AQ6" s="41"/>
      <c r="AR6" s="17">
        <v>0</v>
      </c>
      <c r="AS6" s="17"/>
      <c r="AT6" s="18">
        <v>1400</v>
      </c>
      <c r="AU6" s="18"/>
      <c r="AV6" s="18"/>
      <c r="AW6" s="18"/>
      <c r="AX6" s="18"/>
      <c r="AY6" s="18"/>
      <c r="AZ6" s="17">
        <v>2800</v>
      </c>
      <c r="BA6" s="17"/>
      <c r="BB6" s="17">
        <v>2400</v>
      </c>
      <c r="BC6" s="17"/>
      <c r="BD6" s="17">
        <v>0</v>
      </c>
      <c r="BE6" s="17"/>
      <c r="BF6" s="17">
        <v>0</v>
      </c>
      <c r="BG6" s="17"/>
      <c r="BH6" s="17">
        <v>0</v>
      </c>
      <c r="BI6" s="17"/>
      <c r="BJ6" s="37">
        <v>0</v>
      </c>
      <c r="BK6" s="37"/>
      <c r="BL6" s="5">
        <v>683204</v>
      </c>
      <c r="BM6" s="11">
        <v>70.96203262655618</v>
      </c>
      <c r="BN6" s="5" t="s">
        <v>49</v>
      </c>
      <c r="BO6" s="5"/>
      <c r="BP6" s="24"/>
      <c r="BQ6" s="24"/>
      <c r="BR6" s="24"/>
      <c r="BS6" s="24"/>
      <c r="BT6" s="24"/>
      <c r="BU6" s="24"/>
      <c r="BV6" s="12"/>
    </row>
    <row r="7" spans="1:74">
      <c r="A7" s="5" t="s">
        <v>50</v>
      </c>
      <c r="B7" s="12">
        <v>322650</v>
      </c>
      <c r="C7" s="17">
        <v>15500</v>
      </c>
      <c r="D7" s="17"/>
      <c r="E7" s="12">
        <v>81980</v>
      </c>
      <c r="F7" s="12"/>
      <c r="G7" s="12">
        <v>25860</v>
      </c>
      <c r="H7" s="12"/>
      <c r="I7" s="12">
        <v>0</v>
      </c>
      <c r="J7" s="12"/>
      <c r="K7" s="12"/>
      <c r="L7" s="12">
        <v>58900</v>
      </c>
      <c r="M7" s="12"/>
      <c r="N7" s="12">
        <v>0</v>
      </c>
      <c r="O7" s="12"/>
      <c r="P7" s="12">
        <v>67820</v>
      </c>
      <c r="Q7" s="12"/>
      <c r="R7" s="12">
        <v>0</v>
      </c>
      <c r="S7" s="12"/>
      <c r="T7" s="12">
        <v>172120</v>
      </c>
      <c r="U7" s="12"/>
      <c r="V7" s="12">
        <v>42340</v>
      </c>
      <c r="W7" s="12"/>
      <c r="X7" s="12"/>
      <c r="Y7" s="12"/>
      <c r="Z7" s="12">
        <v>36140</v>
      </c>
      <c r="AA7" s="12"/>
      <c r="AB7" s="12">
        <v>7862</v>
      </c>
      <c r="AC7" s="12"/>
      <c r="AD7" s="12">
        <v>0</v>
      </c>
      <c r="AE7" s="12"/>
      <c r="AF7" s="12">
        <v>2100</v>
      </c>
      <c r="AG7" s="12"/>
      <c r="AH7" s="12">
        <v>0</v>
      </c>
      <c r="AI7" s="12"/>
      <c r="AJ7" s="12">
        <v>9020</v>
      </c>
      <c r="AK7" s="12"/>
      <c r="AL7" s="12">
        <v>12000</v>
      </c>
      <c r="AM7" s="12"/>
      <c r="AN7" s="12">
        <v>2200</v>
      </c>
      <c r="AO7" s="12"/>
      <c r="AP7" s="12">
        <v>100</v>
      </c>
      <c r="AQ7" s="12"/>
      <c r="AR7" s="17">
        <v>60</v>
      </c>
      <c r="AS7" s="17"/>
      <c r="AT7" s="12">
        <v>1400</v>
      </c>
      <c r="AU7" s="12"/>
      <c r="AV7" s="17">
        <v>100</v>
      </c>
      <c r="AW7" s="17"/>
      <c r="AX7" s="17">
        <v>280</v>
      </c>
      <c r="AY7" s="17"/>
      <c r="AZ7" s="17">
        <v>0</v>
      </c>
      <c r="BA7" s="17"/>
      <c r="BB7" s="17">
        <v>1620</v>
      </c>
      <c r="BC7" s="17"/>
      <c r="BD7" s="17">
        <v>280</v>
      </c>
      <c r="BE7" s="17"/>
      <c r="BF7" s="19">
        <v>0</v>
      </c>
      <c r="BG7" s="19"/>
      <c r="BH7" s="17">
        <v>80</v>
      </c>
      <c r="BI7" s="17"/>
      <c r="BJ7" s="37">
        <v>0</v>
      </c>
      <c r="BK7" s="37"/>
      <c r="BL7" s="5">
        <v>595482</v>
      </c>
      <c r="BM7" s="11">
        <v>64.85799427533297</v>
      </c>
      <c r="BN7" s="5" t="s">
        <v>50</v>
      </c>
      <c r="BO7" s="5"/>
      <c r="BP7" s="24"/>
      <c r="BQ7" s="24"/>
      <c r="BR7" s="24"/>
      <c r="BS7" s="24"/>
      <c r="BT7" s="24">
        <v>27410</v>
      </c>
      <c r="BU7" s="24"/>
      <c r="BV7" s="12"/>
    </row>
    <row r="8" spans="1:74">
      <c r="A8" s="5" t="s">
        <v>51</v>
      </c>
      <c r="B8" s="12">
        <v>297080</v>
      </c>
      <c r="C8" s="17">
        <v>30100</v>
      </c>
      <c r="D8" s="17"/>
      <c r="E8" s="12">
        <v>53040</v>
      </c>
      <c r="F8" s="12"/>
      <c r="G8" s="12">
        <v>45640</v>
      </c>
      <c r="H8" s="12"/>
      <c r="I8" s="12">
        <v>2400</v>
      </c>
      <c r="J8" s="12"/>
      <c r="K8" s="12"/>
      <c r="L8" s="12">
        <v>67940</v>
      </c>
      <c r="M8" s="12"/>
      <c r="N8" s="12">
        <v>0</v>
      </c>
      <c r="O8" s="12"/>
      <c r="P8" s="12">
        <v>39480</v>
      </c>
      <c r="Q8" s="12"/>
      <c r="R8" s="12">
        <v>30020</v>
      </c>
      <c r="S8" s="12"/>
      <c r="T8" s="12">
        <v>169020</v>
      </c>
      <c r="U8" s="12"/>
      <c r="V8" s="12">
        <v>98060</v>
      </c>
      <c r="W8" s="12"/>
      <c r="X8" s="12"/>
      <c r="Y8" s="12"/>
      <c r="Z8" s="12">
        <v>45020</v>
      </c>
      <c r="AA8" s="12"/>
      <c r="AB8" s="12">
        <v>7862</v>
      </c>
      <c r="AC8" s="12"/>
      <c r="AD8" s="12">
        <v>84040</v>
      </c>
      <c r="AE8" s="12"/>
      <c r="AF8" s="12">
        <v>5420</v>
      </c>
      <c r="AG8" s="12"/>
      <c r="AH8" s="12">
        <v>3471</v>
      </c>
      <c r="AI8" s="12"/>
      <c r="AJ8" s="12">
        <v>5760</v>
      </c>
      <c r="AK8" s="12"/>
      <c r="AL8" s="12">
        <v>26620</v>
      </c>
      <c r="AM8" s="12"/>
      <c r="AN8" s="12">
        <v>4240</v>
      </c>
      <c r="AO8" s="12"/>
      <c r="AP8" s="12">
        <v>400</v>
      </c>
      <c r="AQ8" s="12"/>
      <c r="AR8" s="17">
        <v>0</v>
      </c>
      <c r="AS8" s="17"/>
      <c r="AT8" s="12">
        <v>2000</v>
      </c>
      <c r="AU8" s="12"/>
      <c r="AV8" s="17">
        <v>0</v>
      </c>
      <c r="AW8" s="17"/>
      <c r="AX8" s="17"/>
      <c r="AY8" s="17"/>
      <c r="AZ8" s="17">
        <v>4000</v>
      </c>
      <c r="BA8" s="17"/>
      <c r="BB8" s="17">
        <v>1460</v>
      </c>
      <c r="BC8" s="17"/>
      <c r="BD8" s="17">
        <v>0</v>
      </c>
      <c r="BE8" s="17"/>
      <c r="BF8" s="17">
        <v>270</v>
      </c>
      <c r="BG8" s="17"/>
      <c r="BH8" s="17">
        <v>0</v>
      </c>
      <c r="BI8" s="17"/>
      <c r="BJ8" s="37">
        <v>2280</v>
      </c>
      <c r="BK8" s="37"/>
      <c r="BL8" s="5">
        <v>794623</v>
      </c>
      <c r="BM8" s="11">
        <v>72.787470584948466</v>
      </c>
      <c r="BN8" s="5" t="s">
        <v>51</v>
      </c>
      <c r="BO8" s="5"/>
      <c r="BP8" s="24"/>
      <c r="BQ8" s="24"/>
      <c r="BR8" s="24">
        <v>520</v>
      </c>
      <c r="BS8" s="24">
        <v>8520</v>
      </c>
      <c r="BT8" s="24"/>
      <c r="BU8" s="24"/>
      <c r="BV8" s="12"/>
    </row>
    <row r="9" spans="1:74">
      <c r="A9" s="5" t="s">
        <v>52</v>
      </c>
      <c r="B9" s="12">
        <v>280730</v>
      </c>
      <c r="C9" s="17">
        <v>24300</v>
      </c>
      <c r="D9" s="17"/>
      <c r="E9" s="12">
        <v>50780</v>
      </c>
      <c r="F9" s="12"/>
      <c r="G9" s="12">
        <v>55400</v>
      </c>
      <c r="H9" s="12"/>
      <c r="I9" s="12">
        <v>5640</v>
      </c>
      <c r="J9" s="12"/>
      <c r="K9" s="12"/>
      <c r="L9" s="12">
        <v>49040</v>
      </c>
      <c r="M9" s="12"/>
      <c r="N9" s="12">
        <v>0</v>
      </c>
      <c r="O9" s="12"/>
      <c r="P9" s="12">
        <v>37760</v>
      </c>
      <c r="Q9" s="12"/>
      <c r="R9" s="12">
        <v>6140</v>
      </c>
      <c r="S9" s="12"/>
      <c r="T9" s="12">
        <v>229680</v>
      </c>
      <c r="U9" s="12"/>
      <c r="V9" s="12">
        <v>72100</v>
      </c>
      <c r="W9" s="12"/>
      <c r="X9" s="12"/>
      <c r="Y9" s="12"/>
      <c r="Z9" s="12">
        <v>11860</v>
      </c>
      <c r="AA9" s="12"/>
      <c r="AB9" s="12">
        <v>7862</v>
      </c>
      <c r="AC9" s="12"/>
      <c r="AD9" s="12">
        <v>66260</v>
      </c>
      <c r="AE9" s="12"/>
      <c r="AF9" s="12">
        <v>4720</v>
      </c>
      <c r="AG9" s="12"/>
      <c r="AH9" s="12">
        <v>3064</v>
      </c>
      <c r="AI9" s="12"/>
      <c r="AJ9" s="12">
        <v>7080</v>
      </c>
      <c r="AK9" s="12"/>
      <c r="AL9" s="12">
        <v>23580</v>
      </c>
      <c r="AM9" s="12"/>
      <c r="AN9" s="12">
        <v>6520</v>
      </c>
      <c r="AO9" s="12"/>
      <c r="AP9" s="12">
        <v>300</v>
      </c>
      <c r="AQ9" s="12"/>
      <c r="AR9" s="17">
        <v>0</v>
      </c>
      <c r="AS9" s="17"/>
      <c r="AT9" s="12">
        <v>3540</v>
      </c>
      <c r="AU9" s="12"/>
      <c r="AV9" s="17">
        <v>0</v>
      </c>
      <c r="AW9" s="17"/>
      <c r="AX9" s="17">
        <v>0</v>
      </c>
      <c r="AY9" s="17"/>
      <c r="AZ9" s="17">
        <v>4120</v>
      </c>
      <c r="BA9" s="17"/>
      <c r="BB9" s="17">
        <v>0</v>
      </c>
      <c r="BC9" s="17"/>
      <c r="BD9" s="17">
        <v>0</v>
      </c>
      <c r="BE9" s="17"/>
      <c r="BF9" s="17">
        <v>0</v>
      </c>
      <c r="BG9" s="17"/>
      <c r="BH9" s="17">
        <v>0</v>
      </c>
      <c r="BI9" s="17"/>
      <c r="BJ9" s="37">
        <v>0</v>
      </c>
      <c r="BK9" s="37"/>
      <c r="BL9" s="5">
        <v>738126</v>
      </c>
      <c r="BM9" s="11">
        <v>72.446547892930894</v>
      </c>
      <c r="BN9" s="5" t="s">
        <v>52</v>
      </c>
      <c r="BO9" s="5"/>
      <c r="BP9" s="22"/>
      <c r="BQ9" s="24"/>
      <c r="BR9" s="24"/>
      <c r="BS9" s="24"/>
      <c r="BT9" s="24"/>
      <c r="BU9" s="24"/>
      <c r="BV9" s="12"/>
    </row>
    <row r="10" spans="1:74">
      <c r="A10" s="5" t="s">
        <v>53</v>
      </c>
      <c r="B10" s="12">
        <v>345980</v>
      </c>
      <c r="C10" s="17">
        <v>32140</v>
      </c>
      <c r="D10" s="17"/>
      <c r="E10" s="12">
        <v>51380</v>
      </c>
      <c r="F10" s="12"/>
      <c r="G10" s="12">
        <v>61860</v>
      </c>
      <c r="H10" s="12"/>
      <c r="I10" s="20">
        <v>2580</v>
      </c>
      <c r="J10" s="20"/>
      <c r="K10" s="20"/>
      <c r="L10" s="12">
        <v>37780</v>
      </c>
      <c r="M10" s="33"/>
      <c r="N10" s="33">
        <v>80120</v>
      </c>
      <c r="O10" s="33"/>
      <c r="P10" s="33">
        <v>61400</v>
      </c>
      <c r="Q10" s="33"/>
      <c r="R10" s="33">
        <v>14880</v>
      </c>
      <c r="S10" s="33"/>
      <c r="T10" s="33">
        <v>181580</v>
      </c>
      <c r="U10" s="33"/>
      <c r="V10" s="33">
        <v>31760</v>
      </c>
      <c r="W10" s="33"/>
      <c r="X10" s="33"/>
      <c r="Y10" s="33"/>
      <c r="Z10" s="33">
        <v>34940</v>
      </c>
      <c r="AA10" s="33"/>
      <c r="AB10" s="12">
        <v>7862</v>
      </c>
      <c r="AC10" s="12"/>
      <c r="AD10" s="12">
        <v>69340</v>
      </c>
      <c r="AE10" s="12"/>
      <c r="AF10" s="12">
        <v>4680</v>
      </c>
      <c r="AG10" s="12"/>
      <c r="AH10" s="12">
        <v>3178</v>
      </c>
      <c r="AI10" s="12"/>
      <c r="AJ10" s="12">
        <v>6920</v>
      </c>
      <c r="AK10" s="12"/>
      <c r="AL10" s="12">
        <v>24820</v>
      </c>
      <c r="AM10" s="12"/>
      <c r="AN10" s="12">
        <v>6380</v>
      </c>
      <c r="AO10" s="12"/>
      <c r="AP10" s="12">
        <v>160</v>
      </c>
      <c r="AQ10" s="12"/>
      <c r="AR10" s="17">
        <v>0</v>
      </c>
      <c r="AS10" s="17"/>
      <c r="AT10" s="12">
        <v>2600</v>
      </c>
      <c r="AU10" s="12"/>
      <c r="AV10" s="17">
        <v>0</v>
      </c>
      <c r="AW10" s="17"/>
      <c r="AX10" s="17">
        <v>0</v>
      </c>
      <c r="AY10" s="17"/>
      <c r="AZ10" s="17">
        <v>4100</v>
      </c>
      <c r="BA10" s="17"/>
      <c r="BB10" s="17">
        <v>0</v>
      </c>
      <c r="BC10" s="17"/>
      <c r="BD10" s="17">
        <v>0</v>
      </c>
      <c r="BE10" s="17"/>
      <c r="BF10" s="17">
        <v>0</v>
      </c>
      <c r="BG10" s="17"/>
      <c r="BH10" s="17">
        <v>0</v>
      </c>
      <c r="BI10" s="17"/>
      <c r="BJ10" s="37">
        <v>0</v>
      </c>
      <c r="BK10" s="37"/>
      <c r="BL10" s="5">
        <v>788680</v>
      </c>
      <c r="BM10" s="11">
        <v>69.508046463257713</v>
      </c>
      <c r="BN10" s="5" t="s">
        <v>53</v>
      </c>
      <c r="BO10" s="5"/>
      <c r="BP10" s="24"/>
      <c r="BQ10" s="24"/>
      <c r="BR10" s="24"/>
      <c r="BS10" s="24"/>
      <c r="BT10" s="24"/>
      <c r="BU10" s="24"/>
      <c r="BV10" s="12"/>
    </row>
    <row r="11" spans="1:74">
      <c r="A11" s="42" t="s">
        <v>54</v>
      </c>
      <c r="B11" s="20">
        <v>295540</v>
      </c>
      <c r="C11" s="18">
        <v>19660</v>
      </c>
      <c r="D11" s="18"/>
      <c r="E11" s="20">
        <v>38040</v>
      </c>
      <c r="F11" s="20"/>
      <c r="G11" s="20">
        <v>52480</v>
      </c>
      <c r="H11" s="20"/>
      <c r="I11" s="16">
        <v>0</v>
      </c>
      <c r="J11" s="16"/>
      <c r="K11" s="16"/>
      <c r="L11" s="20">
        <v>48640</v>
      </c>
      <c r="M11" s="20"/>
      <c r="N11" s="20">
        <v>16440</v>
      </c>
      <c r="O11" s="20"/>
      <c r="P11" s="20">
        <v>54960</v>
      </c>
      <c r="Q11" s="20"/>
      <c r="R11" s="20">
        <v>4720</v>
      </c>
      <c r="S11" s="20"/>
      <c r="T11" s="20">
        <v>162920</v>
      </c>
      <c r="U11" s="20"/>
      <c r="V11" s="20">
        <v>15900</v>
      </c>
      <c r="W11" s="20"/>
      <c r="X11" s="20">
        <v>5080</v>
      </c>
      <c r="Y11" s="20"/>
      <c r="Z11" s="20">
        <v>31560</v>
      </c>
      <c r="AA11" s="20"/>
      <c r="AB11" s="20">
        <v>7862</v>
      </c>
      <c r="AC11" s="20"/>
      <c r="AD11" s="20">
        <v>0</v>
      </c>
      <c r="AE11" s="20"/>
      <c r="AF11" s="20">
        <v>15040</v>
      </c>
      <c r="AG11" s="20"/>
      <c r="AH11" s="20">
        <v>1739</v>
      </c>
      <c r="AI11" s="20"/>
      <c r="AJ11" s="20">
        <v>2320</v>
      </c>
      <c r="AK11" s="20"/>
      <c r="AL11" s="20">
        <v>22220</v>
      </c>
      <c r="AM11" s="20"/>
      <c r="AN11" s="20">
        <v>4300</v>
      </c>
      <c r="AO11" s="20"/>
      <c r="AP11" s="20">
        <v>0</v>
      </c>
      <c r="AQ11" s="20"/>
      <c r="AR11" s="18">
        <v>160</v>
      </c>
      <c r="AS11" s="18"/>
      <c r="AT11" s="20">
        <v>2180</v>
      </c>
      <c r="AU11" s="20"/>
      <c r="AV11" s="18">
        <v>60</v>
      </c>
      <c r="AW11" s="18"/>
      <c r="AX11" s="18">
        <v>380</v>
      </c>
      <c r="AY11" s="18"/>
      <c r="AZ11" s="18">
        <v>3600</v>
      </c>
      <c r="BA11" s="48"/>
      <c r="BB11" s="48">
        <v>2220</v>
      </c>
      <c r="BC11" s="48"/>
      <c r="BD11" s="18">
        <v>300</v>
      </c>
      <c r="BE11" s="18"/>
      <c r="BF11" s="18">
        <v>0</v>
      </c>
      <c r="BG11" s="18"/>
      <c r="BH11" s="18">
        <v>140</v>
      </c>
      <c r="BI11" s="18"/>
      <c r="BJ11" s="49">
        <v>2680</v>
      </c>
      <c r="BK11" s="49"/>
      <c r="BL11" s="42">
        <v>571621</v>
      </c>
      <c r="BM11" s="43">
        <v>65.918670235400342</v>
      </c>
      <c r="BN11" s="42" t="s">
        <v>54</v>
      </c>
      <c r="BO11" s="42"/>
      <c r="BP11" s="34"/>
      <c r="BQ11" s="34"/>
      <c r="BR11" s="34"/>
      <c r="BS11" s="34"/>
      <c r="BT11" s="34"/>
      <c r="BU11" s="34"/>
      <c r="BV11" s="20"/>
    </row>
    <row r="12" spans="1:74">
      <c r="A12" s="5" t="s">
        <v>55</v>
      </c>
      <c r="B12" s="12">
        <v>321350</v>
      </c>
      <c r="C12" s="17">
        <v>22380</v>
      </c>
      <c r="D12" s="17"/>
      <c r="E12" s="12">
        <v>55640</v>
      </c>
      <c r="F12" s="12"/>
      <c r="G12" s="12">
        <v>73240</v>
      </c>
      <c r="H12" s="12"/>
      <c r="I12" s="12">
        <v>0</v>
      </c>
      <c r="J12" s="12"/>
      <c r="K12" s="12"/>
      <c r="L12" s="12">
        <v>8660</v>
      </c>
      <c r="M12" s="12"/>
      <c r="N12" s="12">
        <v>18820</v>
      </c>
      <c r="O12" s="12"/>
      <c r="P12" s="12">
        <v>55340</v>
      </c>
      <c r="Q12" s="12"/>
      <c r="R12" s="12">
        <v>0</v>
      </c>
      <c r="S12" s="12"/>
      <c r="T12" s="12">
        <v>172340</v>
      </c>
      <c r="U12" s="12"/>
      <c r="V12" s="12">
        <v>63120</v>
      </c>
      <c r="W12" s="12"/>
      <c r="X12" s="12">
        <v>0</v>
      </c>
      <c r="Y12" s="12"/>
      <c r="Z12" s="12">
        <v>30580</v>
      </c>
      <c r="AA12" s="12"/>
      <c r="AB12" s="12">
        <v>7862</v>
      </c>
      <c r="AC12" s="12"/>
      <c r="AD12" s="12">
        <v>37020</v>
      </c>
      <c r="AE12" s="12"/>
      <c r="AF12" s="12">
        <v>9100</v>
      </c>
      <c r="AG12" s="12"/>
      <c r="AH12" s="12">
        <v>2331</v>
      </c>
      <c r="AI12" s="12"/>
      <c r="AJ12" s="12">
        <v>9480</v>
      </c>
      <c r="AK12" s="12"/>
      <c r="AL12" s="12">
        <v>27800</v>
      </c>
      <c r="AM12" s="12"/>
      <c r="AN12" s="12">
        <v>4260</v>
      </c>
      <c r="AO12" s="12"/>
      <c r="AP12" s="12">
        <v>180</v>
      </c>
      <c r="AQ12" s="12"/>
      <c r="AR12" s="17">
        <v>0</v>
      </c>
      <c r="AS12" s="17"/>
      <c r="AT12" s="12">
        <v>2140</v>
      </c>
      <c r="AU12" s="12"/>
      <c r="AV12" s="17">
        <v>0</v>
      </c>
      <c r="AW12" s="17"/>
      <c r="AX12" s="17">
        <v>0</v>
      </c>
      <c r="AY12" s="17"/>
      <c r="AZ12" s="17">
        <v>3900</v>
      </c>
      <c r="BA12" s="17"/>
      <c r="BB12" s="17">
        <v>2320</v>
      </c>
      <c r="BC12" s="17"/>
      <c r="BD12" s="17">
        <v>0</v>
      </c>
      <c r="BE12" s="17"/>
      <c r="BF12" s="17">
        <v>140</v>
      </c>
      <c r="BG12" s="17"/>
      <c r="BH12" s="17">
        <v>0</v>
      </c>
      <c r="BI12" s="17"/>
      <c r="BJ12" s="37">
        <v>0</v>
      </c>
      <c r="BK12" s="37"/>
      <c r="BL12" s="42">
        <v>678073</v>
      </c>
      <c r="BM12" s="43">
        <v>67.846447400149884</v>
      </c>
      <c r="BN12" s="5" t="s">
        <v>55</v>
      </c>
      <c r="BO12" s="5"/>
      <c r="BP12" s="24"/>
      <c r="BQ12" s="24"/>
      <c r="BR12" s="24">
        <v>11320</v>
      </c>
      <c r="BS12" s="24"/>
      <c r="BT12" s="34">
        <v>28480</v>
      </c>
      <c r="BU12" s="24"/>
      <c r="BV12" s="12"/>
    </row>
    <row r="13" spans="1:74">
      <c r="A13" s="42" t="s">
        <v>56</v>
      </c>
      <c r="B13" s="20">
        <v>348240</v>
      </c>
      <c r="C13" s="18">
        <v>21860</v>
      </c>
      <c r="D13" s="18"/>
      <c r="E13" s="20">
        <v>62160</v>
      </c>
      <c r="F13" s="20"/>
      <c r="G13" s="20">
        <v>68180</v>
      </c>
      <c r="H13" s="45"/>
      <c r="I13" s="45">
        <v>2140</v>
      </c>
      <c r="J13" s="45"/>
      <c r="K13" s="45"/>
      <c r="L13" s="45">
        <v>0</v>
      </c>
      <c r="M13" s="45"/>
      <c r="N13" s="45">
        <v>8900</v>
      </c>
      <c r="O13" s="45"/>
      <c r="P13" s="20">
        <v>9720</v>
      </c>
      <c r="Q13" s="46"/>
      <c r="R13" s="36"/>
      <c r="S13" s="36"/>
      <c r="T13" s="20">
        <v>228340</v>
      </c>
      <c r="U13" s="20"/>
      <c r="V13" s="20">
        <v>69520</v>
      </c>
      <c r="W13" s="20"/>
      <c r="X13" s="20">
        <v>0</v>
      </c>
      <c r="Y13" s="20"/>
      <c r="Z13" s="20">
        <v>31100</v>
      </c>
      <c r="AA13" s="20"/>
      <c r="AB13" s="20">
        <v>7862</v>
      </c>
      <c r="AC13" s="20"/>
      <c r="AD13" s="20">
        <v>44840</v>
      </c>
      <c r="AE13" s="20"/>
      <c r="AF13" s="20">
        <v>6480</v>
      </c>
      <c r="AG13" s="20"/>
      <c r="AH13" s="20">
        <v>3062</v>
      </c>
      <c r="AI13" s="20"/>
      <c r="AJ13" s="20">
        <v>10560</v>
      </c>
      <c r="AK13" s="20"/>
      <c r="AL13" s="20">
        <v>20690</v>
      </c>
      <c r="AM13" s="20"/>
      <c r="AN13" s="20">
        <v>7340</v>
      </c>
      <c r="AO13" s="20"/>
      <c r="AP13" s="20">
        <v>200</v>
      </c>
      <c r="AQ13" s="20"/>
      <c r="AR13" s="18">
        <v>0</v>
      </c>
      <c r="AS13" s="18"/>
      <c r="AT13" s="20">
        <v>2140</v>
      </c>
      <c r="AU13" s="20"/>
      <c r="AV13" s="18">
        <v>0</v>
      </c>
      <c r="AW13" s="18"/>
      <c r="AX13" s="18">
        <v>0</v>
      </c>
      <c r="AY13" s="18"/>
      <c r="AZ13" s="18">
        <v>6920</v>
      </c>
      <c r="BA13" s="18"/>
      <c r="BB13" s="18">
        <v>0</v>
      </c>
      <c r="BC13" s="18"/>
      <c r="BD13" s="18">
        <v>0</v>
      </c>
      <c r="BE13" s="18"/>
      <c r="BF13" s="18">
        <v>0</v>
      </c>
      <c r="BG13" s="18"/>
      <c r="BH13" s="38">
        <v>0</v>
      </c>
      <c r="BI13" s="38"/>
      <c r="BJ13" s="49">
        <v>0</v>
      </c>
      <c r="BK13" s="49"/>
      <c r="BL13" s="42">
        <v>680554</v>
      </c>
      <c r="BM13" s="43">
        <v>66.1506579548481</v>
      </c>
      <c r="BN13" s="42" t="s">
        <v>56</v>
      </c>
      <c r="BO13" s="42"/>
      <c r="BP13" s="34"/>
      <c r="BQ13" s="34"/>
      <c r="BR13" s="20"/>
      <c r="BS13" s="20"/>
      <c r="BT13" s="35"/>
      <c r="BU13" s="18"/>
      <c r="BV13" s="20"/>
    </row>
    <row r="14" spans="1:74">
      <c r="A14" s="5" t="s">
        <v>57</v>
      </c>
      <c r="B14" s="12">
        <v>306140</v>
      </c>
      <c r="C14" s="17">
        <v>35960</v>
      </c>
      <c r="D14" s="17"/>
      <c r="E14" s="20">
        <v>56750</v>
      </c>
      <c r="F14" s="20"/>
      <c r="G14" s="20">
        <v>54380</v>
      </c>
      <c r="H14" s="20"/>
      <c r="I14" s="12">
        <v>0</v>
      </c>
      <c r="J14" s="12"/>
      <c r="K14" s="24">
        <v>320</v>
      </c>
      <c r="L14" s="10">
        <v>0</v>
      </c>
      <c r="M14" s="21"/>
      <c r="N14" s="14">
        <v>22980</v>
      </c>
      <c r="O14" s="14"/>
      <c r="P14" s="10">
        <v>67240</v>
      </c>
      <c r="Q14" s="10"/>
      <c r="R14" s="10">
        <v>0</v>
      </c>
      <c r="S14" s="10"/>
      <c r="T14" s="10">
        <v>183080</v>
      </c>
      <c r="U14" s="10"/>
      <c r="V14" s="10">
        <v>45240</v>
      </c>
      <c r="W14" s="10"/>
      <c r="X14" s="10">
        <v>0</v>
      </c>
      <c r="Y14" s="10"/>
      <c r="Z14" s="10">
        <v>53940</v>
      </c>
      <c r="AA14" s="10"/>
      <c r="AB14" s="20">
        <v>7862</v>
      </c>
      <c r="AC14" s="20"/>
      <c r="AD14" s="12">
        <v>70740</v>
      </c>
      <c r="AE14" s="12"/>
      <c r="AF14" s="12">
        <v>7080</v>
      </c>
      <c r="AG14" s="12"/>
      <c r="AH14" s="12">
        <v>4885</v>
      </c>
      <c r="AI14" s="12"/>
      <c r="AJ14" s="12">
        <v>10410</v>
      </c>
      <c r="AK14" s="12"/>
      <c r="AL14" s="12">
        <v>23140</v>
      </c>
      <c r="AM14" s="12"/>
      <c r="AN14" s="12">
        <v>3920</v>
      </c>
      <c r="AO14" s="12"/>
      <c r="AP14" s="12">
        <v>230</v>
      </c>
      <c r="AQ14" s="12"/>
      <c r="AR14" s="18">
        <v>280</v>
      </c>
      <c r="AS14" s="18"/>
      <c r="AT14" s="12">
        <v>1420</v>
      </c>
      <c r="AU14" s="12"/>
      <c r="AV14" s="17">
        <v>180</v>
      </c>
      <c r="AW14" s="17"/>
      <c r="AX14" s="17">
        <v>180</v>
      </c>
      <c r="AY14" s="17"/>
      <c r="AZ14" s="17">
        <v>4000</v>
      </c>
      <c r="BA14" s="17"/>
      <c r="BB14" s="17">
        <v>0</v>
      </c>
      <c r="BC14" s="17"/>
      <c r="BD14" s="17">
        <v>180</v>
      </c>
      <c r="BE14" s="17"/>
      <c r="BF14" s="17">
        <v>80</v>
      </c>
      <c r="BG14" s="17"/>
      <c r="BH14" s="17">
        <v>0</v>
      </c>
      <c r="BI14" s="17"/>
      <c r="BJ14" s="37">
        <v>0</v>
      </c>
      <c r="BK14" s="37"/>
      <c r="BL14" s="5">
        <v>723597</v>
      </c>
      <c r="BM14" s="11">
        <v>70.27007867057317</v>
      </c>
      <c r="BN14" s="5" t="s">
        <v>57</v>
      </c>
      <c r="BO14" s="5">
        <v>4230</v>
      </c>
      <c r="BP14" s="24"/>
      <c r="BQ14" s="14"/>
      <c r="BR14" s="12"/>
      <c r="BS14" s="12"/>
      <c r="BT14" s="24"/>
      <c r="BU14" s="17"/>
      <c r="BV14" s="12"/>
    </row>
    <row r="15" spans="1:74">
      <c r="A15" s="5" t="s">
        <v>58</v>
      </c>
      <c r="B15" s="12">
        <v>348000</v>
      </c>
      <c r="C15" s="17">
        <v>21060</v>
      </c>
      <c r="D15" s="17"/>
      <c r="E15" s="12">
        <v>70300</v>
      </c>
      <c r="F15" s="12"/>
      <c r="G15" s="12">
        <v>65640</v>
      </c>
      <c r="H15" s="12"/>
      <c r="I15" s="12">
        <v>3090</v>
      </c>
      <c r="J15" s="12"/>
      <c r="K15" s="12">
        <v>0</v>
      </c>
      <c r="L15" s="12">
        <v>0</v>
      </c>
      <c r="M15" s="12"/>
      <c r="N15" s="12">
        <v>23620</v>
      </c>
      <c r="O15" s="12"/>
      <c r="P15" s="12">
        <v>60640</v>
      </c>
      <c r="Q15" s="12"/>
      <c r="R15" s="12">
        <v>5980</v>
      </c>
      <c r="S15" s="12"/>
      <c r="T15" s="12">
        <v>225800</v>
      </c>
      <c r="U15" s="12"/>
      <c r="V15" s="12">
        <v>71880</v>
      </c>
      <c r="W15" s="12"/>
      <c r="X15" s="12">
        <v>0</v>
      </c>
      <c r="Y15" s="12"/>
      <c r="Z15" s="12">
        <v>50860</v>
      </c>
      <c r="AA15" s="12"/>
      <c r="AB15" s="12">
        <v>8046</v>
      </c>
      <c r="AC15" s="12"/>
      <c r="AD15" s="12">
        <v>109980</v>
      </c>
      <c r="AE15" s="12"/>
      <c r="AF15" s="12">
        <v>0</v>
      </c>
      <c r="AG15" s="12"/>
      <c r="AH15" s="12">
        <v>4484</v>
      </c>
      <c r="AI15" s="12"/>
      <c r="AJ15" s="12">
        <v>9820</v>
      </c>
      <c r="AK15" s="12"/>
      <c r="AL15" s="12">
        <v>11100</v>
      </c>
      <c r="AM15" s="12"/>
      <c r="AN15" s="12">
        <v>4180</v>
      </c>
      <c r="AO15" s="13"/>
      <c r="AP15" s="13">
        <v>300</v>
      </c>
      <c r="AQ15" s="13"/>
      <c r="AR15" s="47">
        <v>0</v>
      </c>
      <c r="AS15" s="47"/>
      <c r="AT15" s="12">
        <v>1900</v>
      </c>
      <c r="AU15" s="12"/>
      <c r="AV15" s="17">
        <v>0</v>
      </c>
      <c r="AW15" s="17"/>
      <c r="AX15" s="17">
        <v>0</v>
      </c>
      <c r="AY15" s="17"/>
      <c r="AZ15" s="17">
        <v>3200</v>
      </c>
      <c r="BA15" s="17"/>
      <c r="BB15" s="17">
        <v>2800</v>
      </c>
      <c r="BC15" s="17"/>
      <c r="BD15" s="17">
        <v>0</v>
      </c>
      <c r="BE15" s="17"/>
      <c r="BF15" s="17">
        <v>0</v>
      </c>
      <c r="BG15" s="17"/>
      <c r="BH15" s="17">
        <v>0</v>
      </c>
      <c r="BI15" s="17"/>
      <c r="BJ15" s="37">
        <v>4460</v>
      </c>
      <c r="BK15" s="37"/>
      <c r="BL15" s="5">
        <v>835680</v>
      </c>
      <c r="BM15" s="11">
        <v>70.600162206001627</v>
      </c>
      <c r="BN15" s="5" t="s">
        <v>58</v>
      </c>
      <c r="BO15" s="5">
        <v>12460</v>
      </c>
      <c r="BP15" s="12"/>
      <c r="BQ15" s="12"/>
      <c r="BR15" s="12"/>
      <c r="BS15" s="12"/>
      <c r="BT15" s="17"/>
      <c r="BU15" s="17"/>
      <c r="BV15" s="12"/>
    </row>
    <row r="16" spans="1:74">
      <c r="A16" s="6" t="s">
        <v>59</v>
      </c>
      <c r="B16" s="12">
        <v>3755560</v>
      </c>
      <c r="C16" s="12">
        <v>300100</v>
      </c>
      <c r="D16" s="50">
        <f>100*C16/B16</f>
        <v>7.9908189457763958</v>
      </c>
      <c r="E16" s="12">
        <v>721330</v>
      </c>
      <c r="F16" s="50">
        <f>100*E16/B16</f>
        <v>19.206989104154907</v>
      </c>
      <c r="G16" s="12">
        <v>630540</v>
      </c>
      <c r="H16" s="50">
        <f>100*G16/B16</f>
        <v>16.789506757980167</v>
      </c>
      <c r="I16" s="12">
        <v>15850</v>
      </c>
      <c r="J16" s="50">
        <f>100*I16/B16</f>
        <v>0.42204092066163235</v>
      </c>
      <c r="K16" s="12">
        <f>SUM(K4:K15)</f>
        <v>320</v>
      </c>
      <c r="L16" s="12">
        <v>334480</v>
      </c>
      <c r="M16" s="50">
        <f>100*L16/B16</f>
        <v>8.9062616493944979</v>
      </c>
      <c r="N16" s="12">
        <v>189300</v>
      </c>
      <c r="O16" s="50">
        <f>100*N16/B16</f>
        <v>5.0405265792584864</v>
      </c>
      <c r="P16" s="12">
        <v>648320</v>
      </c>
      <c r="Q16" s="50">
        <f>100*P16/B16</f>
        <v>17.262938150369052</v>
      </c>
      <c r="R16" s="12">
        <v>217460</v>
      </c>
      <c r="S16" s="50">
        <f>100*R16/B16</f>
        <v>5.7903481771027492</v>
      </c>
      <c r="T16" s="15">
        <v>2275880</v>
      </c>
      <c r="U16" s="50">
        <f>100*T16/B16</f>
        <v>60.600283313274183</v>
      </c>
      <c r="V16" s="15">
        <v>588160</v>
      </c>
      <c r="W16" s="50">
        <f>100*V16/B16</f>
        <v>15.661046554974492</v>
      </c>
      <c r="X16" s="15">
        <v>5080</v>
      </c>
      <c r="Y16" s="51">
        <f>100*X16/B16</f>
        <v>0.13526611211110992</v>
      </c>
      <c r="Z16" s="15">
        <v>410400</v>
      </c>
      <c r="AA16" s="51">
        <f>100*Z16/B16</f>
        <v>10.927797718582582</v>
      </c>
      <c r="AB16" s="12">
        <v>94528</v>
      </c>
      <c r="AC16" s="51">
        <f>100*AB16/B16</f>
        <v>2.5170147727635825</v>
      </c>
      <c r="AD16" s="12">
        <v>646640</v>
      </c>
      <c r="AE16" s="51">
        <f>100*AD16/B16</f>
        <v>17.218204475497661</v>
      </c>
      <c r="AF16" s="12">
        <v>74020</v>
      </c>
      <c r="AG16" s="51">
        <f>100*AF16/B16</f>
        <v>1.9709444130835347</v>
      </c>
      <c r="AH16" s="12">
        <v>31026</v>
      </c>
      <c r="AI16" s="51">
        <f>100*AH16/B16</f>
        <v>0.82613511699986153</v>
      </c>
      <c r="AJ16" s="12">
        <v>100330</v>
      </c>
      <c r="AK16" s="51">
        <f>100*AJ16/B16</f>
        <v>2.6715057141944212</v>
      </c>
      <c r="AL16" s="12">
        <v>245270</v>
      </c>
      <c r="AM16" s="51">
        <f>100*AL16/B16</f>
        <v>6.5308502593488056</v>
      </c>
      <c r="AN16" s="12">
        <v>53600</v>
      </c>
      <c r="AO16" s="51">
        <f>100*AN16/B16</f>
        <v>1.4272172458967505</v>
      </c>
      <c r="AP16" s="12">
        <v>2290</v>
      </c>
      <c r="AQ16" s="51">
        <f>100*AP16/B16</f>
        <v>6.0976259199693253E-2</v>
      </c>
      <c r="AR16" s="17">
        <v>770</v>
      </c>
      <c r="AS16" s="51">
        <f>100*AR16/B16</f>
        <v>2.0502934316054065E-2</v>
      </c>
      <c r="AT16" s="12">
        <v>23220</v>
      </c>
      <c r="AU16" s="51">
        <f>100*AT16/B16</f>
        <v>0.61828329197243559</v>
      </c>
      <c r="AV16" s="17">
        <v>340</v>
      </c>
      <c r="AW16" s="51">
        <f>100*AV16/B16</f>
        <v>9.0532437239719248E-3</v>
      </c>
      <c r="AX16" s="17">
        <v>840</v>
      </c>
      <c r="AY16" s="51">
        <f>100*AX16/B16</f>
        <v>2.2366837435695341E-2</v>
      </c>
      <c r="AZ16" s="17">
        <v>43600</v>
      </c>
      <c r="BA16" s="51">
        <f>100*AZ16/B16</f>
        <v>1.160945371662282</v>
      </c>
      <c r="BB16" s="17">
        <v>15700</v>
      </c>
      <c r="BC16" s="51">
        <f>100*BB16/B16</f>
        <v>0.4180468425481153</v>
      </c>
      <c r="BD16" s="40">
        <v>1040</v>
      </c>
      <c r="BE16" s="51">
        <f>100*BD16/B16</f>
        <v>2.7692274920384709E-2</v>
      </c>
      <c r="BF16" s="17">
        <v>630</v>
      </c>
      <c r="BG16" s="51">
        <f>100*BF16/B16</f>
        <v>1.6775128076771506E-2</v>
      </c>
      <c r="BH16" s="17">
        <v>220</v>
      </c>
      <c r="BI16" s="51">
        <f>100*BH16/B16</f>
        <v>5.8579812331583042E-3</v>
      </c>
      <c r="BJ16" s="31">
        <v>9420</v>
      </c>
      <c r="BK16" s="51">
        <f>100*BJ16/B16</f>
        <v>0.25082810552886919</v>
      </c>
      <c r="BL16" s="44">
        <v>8462404</v>
      </c>
      <c r="BM16" s="43">
        <v>69.261981783544286</v>
      </c>
      <c r="BN16" s="7" t="s">
        <v>59</v>
      </c>
      <c r="BO16" s="7">
        <v>16690</v>
      </c>
      <c r="BP16" s="24">
        <v>0</v>
      </c>
      <c r="BQ16" s="24">
        <v>0</v>
      </c>
      <c r="BR16" s="24">
        <v>17800</v>
      </c>
      <c r="BS16" s="24">
        <v>8520</v>
      </c>
      <c r="BT16" s="24">
        <v>162150</v>
      </c>
      <c r="BU16" s="24"/>
      <c r="BV16" s="12">
        <v>0</v>
      </c>
    </row>
    <row r="17" spans="1:65">
      <c r="BM17" s="53">
        <f>AVERAGE(BM4:BM15)</f>
        <v>69.159799841589745</v>
      </c>
    </row>
    <row r="18" spans="1:65">
      <c r="B18" s="46"/>
      <c r="C18" s="39"/>
    </row>
    <row r="20" spans="1:65">
      <c r="A20" s="1"/>
    </row>
  </sheetData>
  <mergeCells count="1">
    <mergeCell ref="B1:AT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Z16"/>
  <sheetViews>
    <sheetView topLeftCell="BB1" workbookViewId="0">
      <selection activeCell="F28" sqref="F28"/>
    </sheetView>
  </sheetViews>
  <sheetFormatPr defaultRowHeight="14.4"/>
  <cols>
    <col min="4" max="4" width="5.44140625" style="1" customWidth="1"/>
    <col min="5" max="5" width="8.109375" customWidth="1"/>
    <col min="6" max="6" width="5.6640625" style="1" customWidth="1"/>
    <col min="7" max="7" width="8" customWidth="1"/>
    <col min="8" max="8" width="6" style="1" customWidth="1"/>
    <col min="9" max="9" width="8.44140625" customWidth="1"/>
    <col min="10" max="10" width="5.44140625" style="1" customWidth="1"/>
    <col min="11" max="11" width="6.88671875" customWidth="1"/>
    <col min="12" max="12" width="5" style="1" customWidth="1"/>
    <col min="13" max="13" width="8.5546875" customWidth="1"/>
    <col min="14" max="14" width="5.33203125" style="1" customWidth="1"/>
    <col min="15" max="15" width="8.5546875" customWidth="1"/>
    <col min="16" max="16" width="5.44140625" style="1" customWidth="1"/>
    <col min="17" max="17" width="8.33203125" customWidth="1"/>
    <col min="18" max="18" width="4.6640625" style="1" customWidth="1"/>
    <col min="19" max="19" width="7.33203125" customWidth="1"/>
    <col min="20" max="20" width="6" style="1" customWidth="1"/>
    <col min="21" max="21" width="8.88671875" customWidth="1"/>
    <col min="22" max="22" width="5.6640625" style="1" customWidth="1"/>
    <col min="23" max="23" width="8.33203125" customWidth="1"/>
    <col min="24" max="24" width="4.6640625" style="1" customWidth="1"/>
    <col min="25" max="25" width="8.6640625" customWidth="1"/>
    <col min="26" max="26" width="5.88671875" style="1" customWidth="1"/>
    <col min="27" max="27" width="7" customWidth="1"/>
    <col min="28" max="28" width="5.6640625" style="1" customWidth="1"/>
    <col min="29" max="29" width="7.33203125" customWidth="1"/>
    <col min="30" max="30" width="5.5546875" style="1" customWidth="1"/>
    <col min="31" max="31" width="6.88671875" customWidth="1"/>
    <col min="32" max="32" width="5.33203125" style="1" customWidth="1"/>
    <col min="33" max="33" width="7.5546875" customWidth="1"/>
    <col min="34" max="34" width="4.88671875" style="1" customWidth="1"/>
    <col min="35" max="35" width="7.88671875" customWidth="1"/>
    <col min="36" max="36" width="4.44140625" style="1" customWidth="1"/>
    <col min="37" max="37" width="9" customWidth="1"/>
    <col min="38" max="38" width="6" style="1" customWidth="1"/>
    <col min="39" max="39" width="8.109375" customWidth="1"/>
    <col min="40" max="40" width="4.88671875" style="1" customWidth="1"/>
    <col min="41" max="41" width="6.33203125" customWidth="1"/>
    <col min="42" max="42" width="5" style="1" customWidth="1"/>
    <col min="43" max="43" width="8.5546875" customWidth="1"/>
    <col min="44" max="44" width="4.6640625" style="1" customWidth="1"/>
    <col min="45" max="45" width="7" customWidth="1"/>
    <col min="46" max="46" width="6.33203125" style="1" customWidth="1"/>
    <col min="47" max="47" width="4.6640625" customWidth="1"/>
    <col min="48" max="48" width="6" style="1" customWidth="1"/>
    <col min="49" max="49" width="6.44140625" customWidth="1"/>
    <col min="50" max="50" width="5.44140625" style="1" customWidth="1"/>
    <col min="51" max="51" width="7.5546875" customWidth="1"/>
    <col min="52" max="52" width="5.44140625" style="1" customWidth="1"/>
    <col min="53" max="53" width="9.109375" customWidth="1"/>
    <col min="54" max="54" width="6.5546875" style="1" customWidth="1"/>
    <col min="55" max="55" width="5.33203125" customWidth="1"/>
    <col min="56" max="56" width="4.6640625" style="1" customWidth="1"/>
    <col min="57" max="57" width="6.33203125" customWidth="1"/>
    <col min="58" max="58" width="5.6640625" style="1" customWidth="1"/>
    <col min="59" max="59" width="5.44140625" customWidth="1"/>
    <col min="60" max="60" width="5.88671875" style="1" customWidth="1"/>
    <col min="61" max="61" width="5.5546875" customWidth="1"/>
    <col min="62" max="62" width="5.33203125" style="1" customWidth="1"/>
    <col min="63" max="63" width="4.88671875" customWidth="1"/>
    <col min="64" max="64" width="5.88671875" style="1" customWidth="1"/>
    <col min="65" max="65" width="5.44140625" customWidth="1"/>
    <col min="66" max="66" width="6.109375" style="1" customWidth="1"/>
    <col min="67" max="67" width="6" customWidth="1"/>
    <col min="68" max="68" width="5.5546875" style="1" customWidth="1"/>
    <col min="69" max="69" width="13" customWidth="1"/>
    <col min="71" max="71" width="7.88671875" customWidth="1"/>
    <col min="73" max="73" width="8.109375" customWidth="1"/>
    <col min="74" max="74" width="6.6640625" customWidth="1"/>
    <col min="75" max="75" width="6.109375" customWidth="1"/>
    <col min="77" max="78" width="6.5546875" customWidth="1"/>
  </cols>
  <sheetData>
    <row r="1" spans="1:78">
      <c r="A1" s="2"/>
      <c r="B1" s="88" t="s">
        <v>60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90"/>
      <c r="AZ1" s="28"/>
      <c r="BA1" s="28"/>
      <c r="BB1" s="28"/>
      <c r="BC1" s="28"/>
      <c r="BD1" s="28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04.4">
      <c r="A2" s="27" t="s">
        <v>1</v>
      </c>
      <c r="B2" s="23" t="s">
        <v>2</v>
      </c>
      <c r="C2" s="23" t="s">
        <v>3</v>
      </c>
      <c r="D2" s="23"/>
      <c r="E2" s="23" t="s">
        <v>4</v>
      </c>
      <c r="F2" s="23"/>
      <c r="G2" s="23" t="s">
        <v>5</v>
      </c>
      <c r="H2" s="23"/>
      <c r="I2" s="23" t="s">
        <v>62</v>
      </c>
      <c r="J2" s="23"/>
      <c r="K2" s="23" t="s">
        <v>6</v>
      </c>
      <c r="L2" s="23"/>
      <c r="M2" s="23" t="s">
        <v>8</v>
      </c>
      <c r="N2" s="23"/>
      <c r="O2" s="23" t="s">
        <v>9</v>
      </c>
      <c r="P2" s="23"/>
      <c r="Q2" s="23" t="s">
        <v>10</v>
      </c>
      <c r="R2" s="23"/>
      <c r="S2" s="23" t="s">
        <v>11</v>
      </c>
      <c r="T2" s="23"/>
      <c r="U2" s="23" t="s">
        <v>12</v>
      </c>
      <c r="V2" s="23"/>
      <c r="W2" s="23" t="s">
        <v>13</v>
      </c>
      <c r="X2" s="23"/>
      <c r="Y2" s="23" t="s">
        <v>63</v>
      </c>
      <c r="Z2" s="23"/>
      <c r="AA2" s="23" t="s">
        <v>16</v>
      </c>
      <c r="AB2" s="23"/>
      <c r="AC2" s="23" t="s">
        <v>17</v>
      </c>
      <c r="AD2" s="23"/>
      <c r="AE2" s="23" t="s">
        <v>18</v>
      </c>
      <c r="AF2" s="23"/>
      <c r="AG2" s="54" t="s">
        <v>64</v>
      </c>
      <c r="AH2" s="54"/>
      <c r="AI2" s="23" t="s">
        <v>19</v>
      </c>
      <c r="AJ2" s="23"/>
      <c r="AK2" s="23" t="s">
        <v>20</v>
      </c>
      <c r="AL2" s="23"/>
      <c r="AM2" s="23" t="s">
        <v>21</v>
      </c>
      <c r="AN2" s="23"/>
      <c r="AO2" s="54" t="s">
        <v>64</v>
      </c>
      <c r="AP2" s="54"/>
      <c r="AQ2" s="23" t="s">
        <v>22</v>
      </c>
      <c r="AR2" s="23"/>
      <c r="AS2" s="23" t="s">
        <v>23</v>
      </c>
      <c r="AT2" s="23"/>
      <c r="AU2" s="23" t="s">
        <v>24</v>
      </c>
      <c r="AV2" s="23"/>
      <c r="AW2" s="23" t="s">
        <v>65</v>
      </c>
      <c r="AX2" s="23"/>
      <c r="AY2" s="23" t="s">
        <v>25</v>
      </c>
      <c r="AZ2" s="29"/>
      <c r="BA2" s="29" t="s">
        <v>26</v>
      </c>
      <c r="BB2" s="29"/>
      <c r="BC2" s="29" t="s">
        <v>27</v>
      </c>
      <c r="BD2" s="29"/>
      <c r="BE2" s="23" t="s">
        <v>28</v>
      </c>
      <c r="BF2" s="23"/>
      <c r="BG2" s="3" t="s">
        <v>29</v>
      </c>
      <c r="BH2" s="3"/>
      <c r="BI2" s="23" t="s">
        <v>30</v>
      </c>
      <c r="BJ2" s="23"/>
      <c r="BK2" s="23" t="s">
        <v>31</v>
      </c>
      <c r="BL2" s="23"/>
      <c r="BM2" s="23" t="s">
        <v>32</v>
      </c>
      <c r="BN2" s="23"/>
      <c r="BO2" s="3" t="s">
        <v>33</v>
      </c>
      <c r="BP2" s="3"/>
      <c r="BQ2" s="4" t="s">
        <v>34</v>
      </c>
      <c r="BR2" s="4" t="s">
        <v>35</v>
      </c>
      <c r="BS2" s="4" t="s">
        <v>1</v>
      </c>
      <c r="BT2" s="3" t="s">
        <v>71</v>
      </c>
      <c r="BU2" s="3" t="s">
        <v>36</v>
      </c>
      <c r="BV2" s="3" t="s">
        <v>38</v>
      </c>
      <c r="BW2" s="3" t="s">
        <v>66</v>
      </c>
      <c r="BX2" s="3" t="s">
        <v>40</v>
      </c>
      <c r="BY2" s="26" t="s">
        <v>41</v>
      </c>
      <c r="BZ2" s="3" t="s">
        <v>42</v>
      </c>
    </row>
    <row r="3" spans="1:78">
      <c r="A3" s="8"/>
      <c r="B3" s="9" t="s">
        <v>43</v>
      </c>
      <c r="C3" s="9" t="s">
        <v>43</v>
      </c>
      <c r="D3" s="52" t="s">
        <v>44</v>
      </c>
      <c r="E3" s="9" t="s">
        <v>43</v>
      </c>
      <c r="F3" s="52" t="s">
        <v>44</v>
      </c>
      <c r="G3" s="9" t="s">
        <v>43</v>
      </c>
      <c r="H3" s="52" t="s">
        <v>44</v>
      </c>
      <c r="I3" s="9" t="s">
        <v>43</v>
      </c>
      <c r="J3" s="52" t="s">
        <v>44</v>
      </c>
      <c r="K3" s="9" t="s">
        <v>43</v>
      </c>
      <c r="L3" s="52" t="s">
        <v>44</v>
      </c>
      <c r="M3" s="9" t="s">
        <v>43</v>
      </c>
      <c r="N3" s="52" t="s">
        <v>44</v>
      </c>
      <c r="O3" s="9" t="s">
        <v>43</v>
      </c>
      <c r="P3" s="52" t="s">
        <v>44</v>
      </c>
      <c r="Q3" s="9" t="s">
        <v>43</v>
      </c>
      <c r="R3" s="52" t="s">
        <v>44</v>
      </c>
      <c r="S3" s="9" t="s">
        <v>43</v>
      </c>
      <c r="T3" s="52" t="s">
        <v>44</v>
      </c>
      <c r="U3" s="9" t="s">
        <v>43</v>
      </c>
      <c r="V3" s="52" t="s">
        <v>44</v>
      </c>
      <c r="W3" s="9" t="s">
        <v>43</v>
      </c>
      <c r="X3" s="52" t="s">
        <v>44</v>
      </c>
      <c r="Y3" s="9" t="s">
        <v>43</v>
      </c>
      <c r="Z3" s="52" t="s">
        <v>44</v>
      </c>
      <c r="AA3" s="9" t="s">
        <v>43</v>
      </c>
      <c r="AB3" s="52" t="s">
        <v>44</v>
      </c>
      <c r="AC3" s="9" t="s">
        <v>43</v>
      </c>
      <c r="AD3" s="52" t="s">
        <v>44</v>
      </c>
      <c r="AE3" s="9" t="s">
        <v>43</v>
      </c>
      <c r="AF3" s="52" t="s">
        <v>44</v>
      </c>
      <c r="AG3" s="9" t="s">
        <v>43</v>
      </c>
      <c r="AH3" s="52" t="s">
        <v>44</v>
      </c>
      <c r="AI3" s="9" t="s">
        <v>43</v>
      </c>
      <c r="AJ3" s="52" t="s">
        <v>44</v>
      </c>
      <c r="AK3" s="9" t="s">
        <v>43</v>
      </c>
      <c r="AL3" s="52" t="s">
        <v>44</v>
      </c>
      <c r="AM3" s="9" t="s">
        <v>43</v>
      </c>
      <c r="AN3" s="52" t="s">
        <v>44</v>
      </c>
      <c r="AO3" s="9" t="s">
        <v>43</v>
      </c>
      <c r="AP3" s="52" t="s">
        <v>44</v>
      </c>
      <c r="AQ3" s="9" t="s">
        <v>43</v>
      </c>
      <c r="AR3" s="52" t="s">
        <v>44</v>
      </c>
      <c r="AS3" s="9" t="s">
        <v>43</v>
      </c>
      <c r="AT3" s="52" t="s">
        <v>44</v>
      </c>
      <c r="AU3" s="9" t="s">
        <v>43</v>
      </c>
      <c r="AV3" s="52" t="s">
        <v>44</v>
      </c>
      <c r="AW3" s="25" t="s">
        <v>43</v>
      </c>
      <c r="AX3" s="52" t="s">
        <v>44</v>
      </c>
      <c r="AY3" s="9" t="s">
        <v>43</v>
      </c>
      <c r="AZ3" s="52" t="s">
        <v>44</v>
      </c>
      <c r="BA3" s="30" t="s">
        <v>43</v>
      </c>
      <c r="BB3" s="52" t="s">
        <v>44</v>
      </c>
      <c r="BC3" s="30" t="s">
        <v>43</v>
      </c>
      <c r="BD3" s="52" t="s">
        <v>44</v>
      </c>
      <c r="BE3" s="9" t="s">
        <v>43</v>
      </c>
      <c r="BF3" s="9"/>
      <c r="BG3" s="9" t="s">
        <v>43</v>
      </c>
      <c r="BH3" s="9"/>
      <c r="BI3" s="9" t="s">
        <v>43</v>
      </c>
      <c r="BJ3" s="9"/>
      <c r="BK3" s="9" t="s">
        <v>43</v>
      </c>
      <c r="BL3" s="9"/>
      <c r="BM3" s="9" t="s">
        <v>43</v>
      </c>
      <c r="BN3" s="9"/>
      <c r="BO3" s="9" t="s">
        <v>43</v>
      </c>
      <c r="BP3" s="9"/>
      <c r="BQ3" s="9" t="s">
        <v>43</v>
      </c>
      <c r="BR3" s="8" t="s">
        <v>44</v>
      </c>
      <c r="BS3" s="8"/>
      <c r="BT3" s="25" t="s">
        <v>45</v>
      </c>
      <c r="BU3" s="9" t="s">
        <v>46</v>
      </c>
      <c r="BV3" s="9" t="s">
        <v>43</v>
      </c>
      <c r="BW3" s="9" t="s">
        <v>43</v>
      </c>
      <c r="BX3" s="9" t="s">
        <v>43</v>
      </c>
      <c r="BY3" s="9"/>
      <c r="BZ3" s="9" t="s">
        <v>43</v>
      </c>
    </row>
    <row r="4" spans="1:78">
      <c r="A4" s="5" t="s">
        <v>47</v>
      </c>
      <c r="B4" s="5">
        <v>234150</v>
      </c>
      <c r="C4" s="5">
        <v>9740</v>
      </c>
      <c r="D4" s="5"/>
      <c r="E4" s="5">
        <v>62490</v>
      </c>
      <c r="F4" s="5"/>
      <c r="G4" s="5">
        <v>48880</v>
      </c>
      <c r="H4" s="5"/>
      <c r="I4" s="5">
        <v>63800</v>
      </c>
      <c r="J4" s="5"/>
      <c r="K4" s="5">
        <v>1390</v>
      </c>
      <c r="L4" s="5"/>
      <c r="M4" s="5">
        <v>19140</v>
      </c>
      <c r="N4" s="5"/>
      <c r="O4" s="5">
        <v>4720</v>
      </c>
      <c r="P4" s="5"/>
      <c r="Q4" s="5">
        <v>51200</v>
      </c>
      <c r="R4" s="5"/>
      <c r="S4" s="5">
        <v>16140</v>
      </c>
      <c r="T4" s="5"/>
      <c r="U4" s="5">
        <v>161940</v>
      </c>
      <c r="V4" s="5"/>
      <c r="W4" s="5">
        <v>74140</v>
      </c>
      <c r="X4" s="5"/>
      <c r="Y4" s="5"/>
      <c r="Z4" s="5"/>
      <c r="AA4" s="5">
        <v>8046</v>
      </c>
      <c r="AB4" s="5"/>
      <c r="AC4" s="5">
        <v>48300</v>
      </c>
      <c r="AD4" s="5"/>
      <c r="AE4" s="5">
        <v>17640</v>
      </c>
      <c r="AF4" s="5"/>
      <c r="AG4" s="5"/>
      <c r="AH4" s="5"/>
      <c r="AI4" s="5">
        <v>2074</v>
      </c>
      <c r="AJ4" s="5"/>
      <c r="AK4" s="5">
        <v>6180</v>
      </c>
      <c r="AL4" s="5"/>
      <c r="AM4" s="5">
        <v>21630</v>
      </c>
      <c r="AN4" s="5"/>
      <c r="AO4" s="5"/>
      <c r="AP4" s="5"/>
      <c r="AQ4" s="5">
        <v>4240</v>
      </c>
      <c r="AR4" s="5"/>
      <c r="AS4" s="5">
        <v>500</v>
      </c>
      <c r="AT4" s="5"/>
      <c r="AU4" s="5">
        <v>0</v>
      </c>
      <c r="AV4" s="5"/>
      <c r="AW4" s="5">
        <v>0</v>
      </c>
      <c r="AX4" s="5"/>
      <c r="AY4" s="5">
        <v>1480</v>
      </c>
      <c r="AZ4" s="5"/>
      <c r="BA4" s="5">
        <v>0</v>
      </c>
      <c r="BB4" s="5"/>
      <c r="BC4" s="5">
        <v>0</v>
      </c>
      <c r="BD4" s="5"/>
      <c r="BE4" s="5">
        <v>2900</v>
      </c>
      <c r="BF4" s="5"/>
      <c r="BG4" s="5">
        <v>0</v>
      </c>
      <c r="BH4" s="5"/>
      <c r="BI4" s="5">
        <v>0</v>
      </c>
      <c r="BJ4" s="5"/>
      <c r="BK4" s="5">
        <v>110</v>
      </c>
      <c r="BL4" s="5"/>
      <c r="BM4" s="5">
        <v>0</v>
      </c>
      <c r="BN4" s="5"/>
      <c r="BO4" s="55">
        <v>0</v>
      </c>
      <c r="BP4" s="55"/>
      <c r="BQ4" s="5">
        <f>C4+E4+G4+I4+K4+M4+O4+Q4+S4+U4+W4+AA4+AC4+AE4+AI4+AK4+AM4+AQ4+AS4+AY4+BE4+BK4</f>
        <v>626680</v>
      </c>
      <c r="BR4" s="11">
        <f t="shared" ref="BR4:BR10" si="0">BQ4/(BQ4+B4)*100</f>
        <v>72.799507452110163</v>
      </c>
      <c r="BS4" s="5" t="s">
        <v>47</v>
      </c>
      <c r="BT4" s="5">
        <v>3510</v>
      </c>
      <c r="BU4" s="24"/>
      <c r="BV4" s="24"/>
      <c r="BW4" s="24"/>
      <c r="BX4" s="24"/>
      <c r="BY4" s="24"/>
      <c r="BZ4" s="12"/>
    </row>
    <row r="5" spans="1:78">
      <c r="A5" s="5" t="s">
        <v>48</v>
      </c>
      <c r="B5" s="12">
        <v>353210</v>
      </c>
      <c r="C5" s="17">
        <v>12480</v>
      </c>
      <c r="D5" s="17"/>
      <c r="E5" s="12">
        <v>56460</v>
      </c>
      <c r="F5" s="12"/>
      <c r="G5" s="12">
        <v>43800</v>
      </c>
      <c r="H5" s="12"/>
      <c r="I5" s="12">
        <v>63640</v>
      </c>
      <c r="J5" s="56"/>
      <c r="K5" s="45">
        <v>0</v>
      </c>
      <c r="L5" s="69"/>
      <c r="M5" s="61">
        <v>28360</v>
      </c>
      <c r="N5" s="61"/>
      <c r="O5" s="20">
        <v>14620</v>
      </c>
      <c r="P5" s="20"/>
      <c r="Q5" s="20">
        <v>61760</v>
      </c>
      <c r="R5" s="20"/>
      <c r="S5" s="20">
        <v>0</v>
      </c>
      <c r="T5" s="20"/>
      <c r="U5" s="20">
        <v>160480</v>
      </c>
      <c r="V5" s="20"/>
      <c r="W5" s="20">
        <v>34020</v>
      </c>
      <c r="X5" s="20"/>
      <c r="Y5" s="20">
        <v>96960</v>
      </c>
      <c r="Z5" s="20"/>
      <c r="AA5" s="20">
        <v>8046</v>
      </c>
      <c r="AB5" s="20"/>
      <c r="AC5" s="20">
        <v>55980</v>
      </c>
      <c r="AD5" s="20"/>
      <c r="AE5" s="20">
        <v>1680</v>
      </c>
      <c r="AF5" s="20"/>
      <c r="AG5" s="20"/>
      <c r="AH5" s="20"/>
      <c r="AI5" s="20">
        <v>2645</v>
      </c>
      <c r="AJ5" s="20"/>
      <c r="AK5" s="20">
        <v>5530</v>
      </c>
      <c r="AL5" s="20"/>
      <c r="AM5" s="20">
        <v>15600</v>
      </c>
      <c r="AN5" s="20"/>
      <c r="AO5" s="20"/>
      <c r="AP5" s="20"/>
      <c r="AQ5" s="20">
        <v>2280</v>
      </c>
      <c r="AR5" s="20"/>
      <c r="AS5" s="20">
        <v>0</v>
      </c>
      <c r="AT5" s="20"/>
      <c r="AU5" s="20">
        <v>60</v>
      </c>
      <c r="AV5" s="20"/>
      <c r="AW5" s="20">
        <v>0</v>
      </c>
      <c r="AX5" s="20"/>
      <c r="AY5" s="18">
        <v>1600</v>
      </c>
      <c r="AZ5" s="18"/>
      <c r="BA5" s="18">
        <v>0</v>
      </c>
      <c r="BB5" s="18"/>
      <c r="BC5" s="18">
        <v>0</v>
      </c>
      <c r="BD5" s="18"/>
      <c r="BE5" s="20">
        <v>1800</v>
      </c>
      <c r="BF5" s="20"/>
      <c r="BG5" s="20">
        <v>3500</v>
      </c>
      <c r="BH5" s="20"/>
      <c r="BI5" s="20">
        <v>460</v>
      </c>
      <c r="BJ5" s="20"/>
      <c r="BK5" s="20">
        <v>0</v>
      </c>
      <c r="BL5" s="20"/>
      <c r="BM5" s="20">
        <v>140</v>
      </c>
      <c r="BN5" s="20"/>
      <c r="BO5" s="49">
        <v>0</v>
      </c>
      <c r="BP5" s="49"/>
      <c r="BQ5" s="5">
        <f>C5+E5+G5+I5+M5+O5+Q5+U5+W5+Y5+AA5+AC5+AE5+AI5+AK5+AM5+AQ5+AY5+BE5+BG5+BI5+BM5</f>
        <v>671841</v>
      </c>
      <c r="BR5" s="11">
        <f t="shared" si="0"/>
        <v>65.542202290422622</v>
      </c>
      <c r="BS5" s="42" t="s">
        <v>48</v>
      </c>
      <c r="BT5" s="5">
        <v>3570</v>
      </c>
      <c r="BU5" s="24"/>
      <c r="BV5" s="24">
        <f>2720+440</f>
        <v>3160</v>
      </c>
      <c r="BW5" s="24">
        <v>12220</v>
      </c>
      <c r="BX5" s="24"/>
      <c r="BY5" s="24"/>
      <c r="BZ5" s="12"/>
    </row>
    <row r="6" spans="1:78">
      <c r="A6" s="5" t="s">
        <v>49</v>
      </c>
      <c r="B6" s="12">
        <v>327490</v>
      </c>
      <c r="C6" s="12">
        <v>18800</v>
      </c>
      <c r="D6" s="12"/>
      <c r="E6" s="12">
        <v>70040</v>
      </c>
      <c r="F6" s="12"/>
      <c r="G6" s="12">
        <v>54220</v>
      </c>
      <c r="H6" s="12"/>
      <c r="I6" s="12">
        <v>69800</v>
      </c>
      <c r="J6" s="56"/>
      <c r="K6" s="45">
        <v>0</v>
      </c>
      <c r="L6" s="69"/>
      <c r="M6" s="61">
        <v>27720</v>
      </c>
      <c r="N6" s="61"/>
      <c r="O6" s="20">
        <v>19120</v>
      </c>
      <c r="P6" s="20"/>
      <c r="Q6" s="20">
        <v>63960</v>
      </c>
      <c r="R6" s="20"/>
      <c r="S6" s="20">
        <v>0</v>
      </c>
      <c r="T6" s="20"/>
      <c r="U6" s="20">
        <v>218700</v>
      </c>
      <c r="V6" s="20"/>
      <c r="W6" s="20">
        <v>51800</v>
      </c>
      <c r="X6" s="20"/>
      <c r="Y6" s="20">
        <v>35780</v>
      </c>
      <c r="Z6" s="20"/>
      <c r="AA6" s="20">
        <v>8046</v>
      </c>
      <c r="AB6" s="20"/>
      <c r="AC6" s="20">
        <v>28360</v>
      </c>
      <c r="AD6" s="20"/>
      <c r="AE6" s="20">
        <v>6850</v>
      </c>
      <c r="AF6" s="20"/>
      <c r="AG6" s="20"/>
      <c r="AH6" s="20"/>
      <c r="AI6" s="20">
        <v>2749</v>
      </c>
      <c r="AJ6" s="20"/>
      <c r="AK6" s="20">
        <v>7110</v>
      </c>
      <c r="AL6" s="20"/>
      <c r="AM6" s="20">
        <v>17630</v>
      </c>
      <c r="AN6" s="20"/>
      <c r="AO6" s="20"/>
      <c r="AP6" s="20"/>
      <c r="AQ6" s="20">
        <v>3600</v>
      </c>
      <c r="AR6" s="20"/>
      <c r="AS6" s="67">
        <v>450</v>
      </c>
      <c r="AT6" s="67"/>
      <c r="AU6" s="20">
        <v>0</v>
      </c>
      <c r="AV6" s="20"/>
      <c r="AW6" s="20">
        <v>0</v>
      </c>
      <c r="AX6" s="20"/>
      <c r="AY6" s="18">
        <v>1500</v>
      </c>
      <c r="AZ6" s="18"/>
      <c r="BA6" s="18">
        <v>0</v>
      </c>
      <c r="BB6" s="18"/>
      <c r="BC6" s="18">
        <v>0</v>
      </c>
      <c r="BD6" s="18"/>
      <c r="BE6" s="20">
        <v>3900</v>
      </c>
      <c r="BF6" s="20"/>
      <c r="BG6" s="20">
        <v>0</v>
      </c>
      <c r="BH6" s="20"/>
      <c r="BI6" s="20">
        <v>0</v>
      </c>
      <c r="BJ6" s="20"/>
      <c r="BK6" s="20">
        <v>0</v>
      </c>
      <c r="BL6" s="20"/>
      <c r="BM6" s="20">
        <v>0</v>
      </c>
      <c r="BN6" s="20"/>
      <c r="BO6" s="68">
        <v>0</v>
      </c>
      <c r="BP6" s="68"/>
      <c r="BQ6" s="5">
        <f>C6+E6+G6+I6+M6+O6+Q6+U6+W6+Y6+AA6+AC6+AE6+AI6+AK6+AM6+AQ6+AS6+AY6+BE6</f>
        <v>710135</v>
      </c>
      <c r="BR6" s="11">
        <f t="shared" si="0"/>
        <v>68.438501385375261</v>
      </c>
      <c r="BS6" s="42" t="s">
        <v>49</v>
      </c>
      <c r="BT6" s="5">
        <v>6120</v>
      </c>
      <c r="BU6" s="24"/>
      <c r="BV6" s="24"/>
      <c r="BW6" s="24"/>
      <c r="BX6" s="24"/>
      <c r="BY6" s="24"/>
      <c r="BZ6" s="12"/>
    </row>
    <row r="7" spans="1:78">
      <c r="A7" s="5" t="s">
        <v>50</v>
      </c>
      <c r="B7" s="12">
        <v>299070</v>
      </c>
      <c r="C7" s="17">
        <v>32360</v>
      </c>
      <c r="D7" s="17"/>
      <c r="E7" s="12">
        <v>66500</v>
      </c>
      <c r="F7" s="12"/>
      <c r="G7" s="12">
        <v>46210</v>
      </c>
      <c r="H7" s="12"/>
      <c r="I7" s="12">
        <v>75520</v>
      </c>
      <c r="J7" s="56"/>
      <c r="K7" s="45">
        <v>0</v>
      </c>
      <c r="L7" s="69"/>
      <c r="M7" s="61">
        <v>28060</v>
      </c>
      <c r="N7" s="61"/>
      <c r="O7" s="20">
        <v>31260</v>
      </c>
      <c r="P7" s="20"/>
      <c r="Q7" s="20">
        <v>77380</v>
      </c>
      <c r="R7" s="20"/>
      <c r="S7" s="20">
        <v>0</v>
      </c>
      <c r="T7" s="20"/>
      <c r="U7" s="20">
        <v>141700</v>
      </c>
      <c r="V7" s="20"/>
      <c r="W7" s="20">
        <v>46080</v>
      </c>
      <c r="X7" s="20"/>
      <c r="Y7" s="20">
        <v>0</v>
      </c>
      <c r="Z7" s="20"/>
      <c r="AA7" s="20">
        <v>8046</v>
      </c>
      <c r="AB7" s="20"/>
      <c r="AC7" s="20">
        <v>47520</v>
      </c>
      <c r="AD7" s="20"/>
      <c r="AE7" s="20">
        <v>7640</v>
      </c>
      <c r="AF7" s="20"/>
      <c r="AG7" s="20"/>
      <c r="AH7" s="20"/>
      <c r="AI7" s="20">
        <v>2179</v>
      </c>
      <c r="AJ7" s="20"/>
      <c r="AK7" s="20">
        <v>7110</v>
      </c>
      <c r="AL7" s="20"/>
      <c r="AM7" s="20">
        <v>18790</v>
      </c>
      <c r="AN7" s="20"/>
      <c r="AO7" s="20"/>
      <c r="AP7" s="20"/>
      <c r="AQ7" s="20">
        <v>3900</v>
      </c>
      <c r="AR7" s="20"/>
      <c r="AS7" s="20">
        <v>800</v>
      </c>
      <c r="AT7" s="20"/>
      <c r="AU7" s="20">
        <v>0</v>
      </c>
      <c r="AV7" s="20"/>
      <c r="AW7" s="20">
        <v>0</v>
      </c>
      <c r="AX7" s="20"/>
      <c r="AY7" s="20">
        <v>1720</v>
      </c>
      <c r="AZ7" s="20"/>
      <c r="BA7" s="20">
        <v>0</v>
      </c>
      <c r="BB7" s="20"/>
      <c r="BC7" s="20">
        <v>0</v>
      </c>
      <c r="BD7" s="20"/>
      <c r="BE7" s="20">
        <v>3100</v>
      </c>
      <c r="BF7" s="20"/>
      <c r="BG7" s="20">
        <v>1520</v>
      </c>
      <c r="BH7" s="20"/>
      <c r="BI7" s="20">
        <v>0</v>
      </c>
      <c r="BJ7" s="20"/>
      <c r="BK7" s="20">
        <v>110</v>
      </c>
      <c r="BL7" s="20"/>
      <c r="BM7" s="20">
        <v>0</v>
      </c>
      <c r="BN7" s="20"/>
      <c r="BO7" s="42">
        <v>0</v>
      </c>
      <c r="BP7" s="42"/>
      <c r="BQ7" s="5">
        <f>C7+E7+G7+I7+M7+O7+Q7+U7+W7+AA7+AC7+AE7++AI7+AK7+AM7+AQ7+AS7+AY7+BE7+BG7+BK7</f>
        <v>647505</v>
      </c>
      <c r="BR7" s="11">
        <f t="shared" si="0"/>
        <v>68.405039220347035</v>
      </c>
      <c r="BS7" s="42" t="s">
        <v>50</v>
      </c>
      <c r="BT7" s="5">
        <v>10240</v>
      </c>
      <c r="BU7" s="24"/>
      <c r="BV7" s="24"/>
      <c r="BW7" s="24"/>
      <c r="BX7" s="24"/>
      <c r="BY7" s="24"/>
      <c r="BZ7" s="12"/>
    </row>
    <row r="8" spans="1:78">
      <c r="A8" s="5" t="s">
        <v>51</v>
      </c>
      <c r="B8" s="12">
        <v>243550</v>
      </c>
      <c r="C8" s="17">
        <v>0</v>
      </c>
      <c r="D8" s="17"/>
      <c r="E8" s="12">
        <v>53730</v>
      </c>
      <c r="F8" s="12"/>
      <c r="G8" s="12">
        <v>53360</v>
      </c>
      <c r="H8" s="12"/>
      <c r="I8" s="12">
        <v>56840</v>
      </c>
      <c r="J8" s="56"/>
      <c r="K8" s="45">
        <v>0</v>
      </c>
      <c r="L8" s="69"/>
      <c r="M8" s="61">
        <v>28640</v>
      </c>
      <c r="N8" s="61"/>
      <c r="O8" s="20">
        <v>65020</v>
      </c>
      <c r="P8" s="20"/>
      <c r="Q8" s="20">
        <v>55820</v>
      </c>
      <c r="R8" s="20"/>
      <c r="S8" s="20">
        <v>0</v>
      </c>
      <c r="T8" s="20"/>
      <c r="U8" s="20">
        <v>75700</v>
      </c>
      <c r="V8" s="20"/>
      <c r="W8" s="20">
        <v>20300</v>
      </c>
      <c r="X8" s="20"/>
      <c r="Y8" s="20">
        <v>192960</v>
      </c>
      <c r="Z8" s="20"/>
      <c r="AA8" s="20">
        <v>8046</v>
      </c>
      <c r="AB8" s="20"/>
      <c r="AC8" s="20">
        <v>64780</v>
      </c>
      <c r="AD8" s="20"/>
      <c r="AE8" s="20">
        <v>8550</v>
      </c>
      <c r="AF8" s="20"/>
      <c r="AG8" s="20"/>
      <c r="AH8" s="20"/>
      <c r="AI8" s="20">
        <v>4656</v>
      </c>
      <c r="AJ8" s="20"/>
      <c r="AK8" s="20">
        <v>7420</v>
      </c>
      <c r="AL8" s="20"/>
      <c r="AM8" s="20">
        <v>24860</v>
      </c>
      <c r="AN8" s="20"/>
      <c r="AO8" s="20"/>
      <c r="AP8" s="20"/>
      <c r="AQ8" s="20">
        <v>4060</v>
      </c>
      <c r="AR8" s="20"/>
      <c r="AS8" s="20">
        <v>0</v>
      </c>
      <c r="AT8" s="20"/>
      <c r="AU8" s="20">
        <v>0</v>
      </c>
      <c r="AV8" s="20"/>
      <c r="AW8" s="20">
        <v>0</v>
      </c>
      <c r="AX8" s="20"/>
      <c r="AY8" s="20">
        <v>1680</v>
      </c>
      <c r="AZ8" s="20"/>
      <c r="BA8" s="20">
        <v>0</v>
      </c>
      <c r="BB8" s="20"/>
      <c r="BC8" s="20">
        <v>0</v>
      </c>
      <c r="BD8" s="20"/>
      <c r="BE8" s="20">
        <v>3000</v>
      </c>
      <c r="BF8" s="20"/>
      <c r="BG8" s="20">
        <v>0</v>
      </c>
      <c r="BH8" s="20"/>
      <c r="BI8" s="20">
        <v>0</v>
      </c>
      <c r="BJ8" s="20"/>
      <c r="BK8" s="20">
        <v>0</v>
      </c>
      <c r="BL8" s="20"/>
      <c r="BM8" s="20">
        <v>0</v>
      </c>
      <c r="BN8" s="20"/>
      <c r="BO8" s="42">
        <v>3160</v>
      </c>
      <c r="BP8" s="42"/>
      <c r="BQ8" s="5">
        <f>E8+G8+I8+M8+O8+Q8+U8+W8+Y8+AA8+AC8+AE8+AI8+AK8+AM8+AQ8+AY8+BE8+BO8</f>
        <v>732582</v>
      </c>
      <c r="BR8" s="11">
        <f t="shared" si="0"/>
        <v>75.049481012813843</v>
      </c>
      <c r="BS8" s="42" t="s">
        <v>51</v>
      </c>
      <c r="BT8" s="5">
        <v>11770</v>
      </c>
      <c r="BU8" s="24"/>
      <c r="BV8" s="24"/>
      <c r="BW8" s="24"/>
      <c r="BX8" s="24"/>
      <c r="BY8" s="24"/>
      <c r="BZ8" s="12"/>
    </row>
    <row r="9" spans="1:78">
      <c r="A9" s="5" t="s">
        <v>52</v>
      </c>
      <c r="B9" s="12">
        <v>353910</v>
      </c>
      <c r="C9" s="17">
        <v>33720</v>
      </c>
      <c r="D9" s="17"/>
      <c r="E9" s="12">
        <v>72210</v>
      </c>
      <c r="F9" s="12"/>
      <c r="G9" s="12">
        <v>53440</v>
      </c>
      <c r="H9" s="12"/>
      <c r="I9" s="12">
        <v>61400</v>
      </c>
      <c r="J9" s="12"/>
      <c r="K9" s="20">
        <v>0</v>
      </c>
      <c r="L9" s="20"/>
      <c r="M9" s="20">
        <v>31700</v>
      </c>
      <c r="N9" s="20"/>
      <c r="O9" s="20">
        <v>22300</v>
      </c>
      <c r="P9" s="20"/>
      <c r="Q9" s="20">
        <v>65900</v>
      </c>
      <c r="R9" s="20"/>
      <c r="S9" s="20">
        <v>0</v>
      </c>
      <c r="T9" s="20"/>
      <c r="U9" s="20">
        <v>60120</v>
      </c>
      <c r="V9" s="20"/>
      <c r="W9" s="20">
        <v>13300</v>
      </c>
      <c r="X9" s="20"/>
      <c r="Y9" s="20">
        <v>126970</v>
      </c>
      <c r="Z9" s="20"/>
      <c r="AA9" s="20">
        <v>8046</v>
      </c>
      <c r="AB9" s="20"/>
      <c r="AC9" s="20">
        <v>27320</v>
      </c>
      <c r="AD9" s="20"/>
      <c r="AE9" s="20">
        <v>2440</v>
      </c>
      <c r="AF9" s="20"/>
      <c r="AG9" s="20"/>
      <c r="AH9" s="20"/>
      <c r="AI9" s="20">
        <v>4038</v>
      </c>
      <c r="AJ9" s="20"/>
      <c r="AK9" s="20">
        <v>6570</v>
      </c>
      <c r="AL9" s="20"/>
      <c r="AM9" s="20">
        <v>8650</v>
      </c>
      <c r="AN9" s="20"/>
      <c r="AO9" s="20"/>
      <c r="AP9" s="20"/>
      <c r="AQ9" s="20">
        <v>1300</v>
      </c>
      <c r="AR9" s="20"/>
      <c r="AS9" s="20">
        <v>600</v>
      </c>
      <c r="AT9" s="20"/>
      <c r="AU9" s="20">
        <v>0</v>
      </c>
      <c r="AV9" s="20"/>
      <c r="AW9" s="20">
        <v>0</v>
      </c>
      <c r="AX9" s="20"/>
      <c r="AY9" s="20">
        <v>1000</v>
      </c>
      <c r="AZ9" s="20"/>
      <c r="BA9" s="20">
        <v>0</v>
      </c>
      <c r="BB9" s="20"/>
      <c r="BC9" s="20">
        <v>0</v>
      </c>
      <c r="BD9" s="20"/>
      <c r="BE9" s="20">
        <v>2000</v>
      </c>
      <c r="BF9" s="20"/>
      <c r="BG9" s="20">
        <v>0</v>
      </c>
      <c r="BH9" s="20"/>
      <c r="BI9" s="20">
        <v>0</v>
      </c>
      <c r="BJ9" s="20"/>
      <c r="BK9" s="20">
        <v>0</v>
      </c>
      <c r="BL9" s="20"/>
      <c r="BM9" s="20">
        <v>0</v>
      </c>
      <c r="BN9" s="20"/>
      <c r="BO9" s="42">
        <v>0</v>
      </c>
      <c r="BP9" s="42"/>
      <c r="BQ9" s="5">
        <f>C9+E9+G9+I9+M9+O9+Q9+U9+W9+Y9+AA9+AC9+AE9+AI9+AK9+AM9+AQ9+AS9+AY9+BE9</f>
        <v>603024</v>
      </c>
      <c r="BR9" s="11">
        <f t="shared" si="0"/>
        <v>63.016258174544944</v>
      </c>
      <c r="BS9" s="42" t="s">
        <v>52</v>
      </c>
      <c r="BT9" s="5">
        <v>4850</v>
      </c>
      <c r="BU9" s="22"/>
      <c r="BV9" s="24"/>
      <c r="BW9" s="24"/>
      <c r="BX9" s="24">
        <v>11240</v>
      </c>
      <c r="BY9" s="24"/>
      <c r="BZ9" s="12"/>
    </row>
    <row r="10" spans="1:78">
      <c r="A10" s="5" t="s">
        <v>53</v>
      </c>
      <c r="B10" s="12">
        <v>354540</v>
      </c>
      <c r="C10" s="17">
        <v>29420</v>
      </c>
      <c r="D10" s="17"/>
      <c r="E10" s="12">
        <v>58380</v>
      </c>
      <c r="F10" s="12"/>
      <c r="G10" s="12">
        <v>55550</v>
      </c>
      <c r="H10" s="12"/>
      <c r="I10" s="12">
        <v>96500</v>
      </c>
      <c r="J10" s="56"/>
      <c r="K10" s="45">
        <v>0</v>
      </c>
      <c r="L10" s="69"/>
      <c r="M10" s="61">
        <v>0</v>
      </c>
      <c r="N10" s="78"/>
      <c r="O10" s="62">
        <v>13120</v>
      </c>
      <c r="P10" s="62"/>
      <c r="Q10" s="62">
        <v>49300</v>
      </c>
      <c r="R10" s="62"/>
      <c r="S10" s="62">
        <v>4480</v>
      </c>
      <c r="T10" s="62"/>
      <c r="U10" s="62">
        <v>59680</v>
      </c>
      <c r="V10" s="62"/>
      <c r="W10" s="62">
        <v>72680</v>
      </c>
      <c r="X10" s="62"/>
      <c r="Y10" s="62">
        <v>153280</v>
      </c>
      <c r="Z10" s="62"/>
      <c r="AA10" s="20">
        <v>8046</v>
      </c>
      <c r="AB10" s="20"/>
      <c r="AC10" s="20">
        <v>71320</v>
      </c>
      <c r="AD10" s="20"/>
      <c r="AE10" s="20">
        <v>5820</v>
      </c>
      <c r="AF10" s="20"/>
      <c r="AG10" s="20">
        <v>7980</v>
      </c>
      <c r="AH10" s="20"/>
      <c r="AI10" s="20">
        <v>3013</v>
      </c>
      <c r="AJ10" s="20"/>
      <c r="AK10" s="20">
        <v>8140</v>
      </c>
      <c r="AL10" s="20"/>
      <c r="AM10" s="20">
        <v>61730</v>
      </c>
      <c r="AN10" s="20"/>
      <c r="AO10" s="16"/>
      <c r="AP10" s="16"/>
      <c r="AQ10" s="20">
        <v>1260</v>
      </c>
      <c r="AR10" s="20"/>
      <c r="AS10" s="20">
        <v>420</v>
      </c>
      <c r="AT10" s="20"/>
      <c r="AU10" s="20">
        <v>0</v>
      </c>
      <c r="AV10" s="20"/>
      <c r="AW10" s="20">
        <v>0</v>
      </c>
      <c r="AX10" s="20"/>
      <c r="AY10" s="20">
        <v>600</v>
      </c>
      <c r="AZ10" s="20"/>
      <c r="BA10" s="20">
        <v>0</v>
      </c>
      <c r="BB10" s="20"/>
      <c r="BC10" s="20">
        <v>0</v>
      </c>
      <c r="BD10" s="20"/>
      <c r="BE10" s="20">
        <v>1000</v>
      </c>
      <c r="BF10" s="20"/>
      <c r="BG10" s="20">
        <v>0</v>
      </c>
      <c r="BH10" s="20"/>
      <c r="BI10" s="20">
        <v>0</v>
      </c>
      <c r="BJ10" s="20"/>
      <c r="BK10" s="20">
        <v>140</v>
      </c>
      <c r="BL10" s="20"/>
      <c r="BM10" s="20">
        <v>0</v>
      </c>
      <c r="BN10" s="20"/>
      <c r="BO10" s="42">
        <v>0</v>
      </c>
      <c r="BP10" s="42"/>
      <c r="BQ10" s="5">
        <f>C10+E10+G10+I10+O10+Q10+S10+U10+W10+Y10+AA10+AC10+AE10+AG10+AI10+AK10+AM10+AQ10+AS10+AY10+BE10+BK10</f>
        <v>761859</v>
      </c>
      <c r="BR10" s="11">
        <f t="shared" si="0"/>
        <v>68.242536942437255</v>
      </c>
      <c r="BS10" s="42" t="s">
        <v>53</v>
      </c>
      <c r="BT10" s="5">
        <v>4130</v>
      </c>
      <c r="BU10" s="24"/>
      <c r="BV10" s="24"/>
      <c r="BW10" s="24"/>
      <c r="BX10" s="24"/>
      <c r="BY10" s="24"/>
      <c r="BZ10" s="12"/>
    </row>
    <row r="11" spans="1:78">
      <c r="A11" s="42" t="s">
        <v>54</v>
      </c>
      <c r="B11" s="20">
        <v>261930</v>
      </c>
      <c r="C11" s="18">
        <v>17780</v>
      </c>
      <c r="D11" s="18"/>
      <c r="E11" s="20">
        <v>40750</v>
      </c>
      <c r="F11" s="20"/>
      <c r="G11" s="20">
        <v>49010</v>
      </c>
      <c r="H11" s="20"/>
      <c r="I11" s="20">
        <v>67560</v>
      </c>
      <c r="J11" s="60"/>
      <c r="K11" s="20"/>
      <c r="L11" s="20"/>
      <c r="M11" s="20">
        <v>0</v>
      </c>
      <c r="N11" s="61"/>
      <c r="O11" s="61">
        <v>0</v>
      </c>
      <c r="P11" s="61"/>
      <c r="Q11" s="20">
        <v>0</v>
      </c>
      <c r="R11" s="20"/>
      <c r="S11" s="20">
        <v>0</v>
      </c>
      <c r="T11" s="20"/>
      <c r="U11" s="20">
        <v>121380</v>
      </c>
      <c r="V11" s="20"/>
      <c r="W11" s="20">
        <v>8460</v>
      </c>
      <c r="X11" s="20"/>
      <c r="Y11" s="20">
        <v>131960</v>
      </c>
      <c r="Z11" s="20"/>
      <c r="AA11" s="20">
        <v>8046</v>
      </c>
      <c r="AB11" s="20"/>
      <c r="AC11" s="20">
        <v>26800</v>
      </c>
      <c r="AD11" s="20"/>
      <c r="AE11" s="20">
        <v>10620</v>
      </c>
      <c r="AF11" s="20"/>
      <c r="AG11" s="20"/>
      <c r="AH11" s="20"/>
      <c r="AI11" s="20">
        <v>2091</v>
      </c>
      <c r="AJ11" s="20"/>
      <c r="AK11" s="20">
        <v>8170</v>
      </c>
      <c r="AL11" s="20"/>
      <c r="AM11" s="20">
        <v>5290</v>
      </c>
      <c r="AN11" s="20"/>
      <c r="AO11" s="20">
        <v>0</v>
      </c>
      <c r="AP11" s="20"/>
      <c r="AQ11" s="20">
        <v>0</v>
      </c>
      <c r="AR11" s="20"/>
      <c r="AS11" s="20">
        <v>0</v>
      </c>
      <c r="AT11" s="20"/>
      <c r="AU11" s="20">
        <v>0</v>
      </c>
      <c r="AV11" s="20"/>
      <c r="AW11" s="20">
        <v>0</v>
      </c>
      <c r="AX11" s="20"/>
      <c r="AY11" s="20">
        <v>0</v>
      </c>
      <c r="AZ11" s="20"/>
      <c r="BA11" s="20">
        <v>0</v>
      </c>
      <c r="BB11" s="20"/>
      <c r="BC11" s="20">
        <v>0</v>
      </c>
      <c r="BD11" s="20"/>
      <c r="BE11" s="20">
        <v>0</v>
      </c>
      <c r="BF11" s="62"/>
      <c r="BG11" s="62">
        <v>0</v>
      </c>
      <c r="BH11" s="62"/>
      <c r="BI11" s="20">
        <v>0</v>
      </c>
      <c r="BJ11" s="20"/>
      <c r="BK11" s="20">
        <v>0</v>
      </c>
      <c r="BL11" s="20"/>
      <c r="BM11" s="20">
        <v>0</v>
      </c>
      <c r="BN11" s="20"/>
      <c r="BO11" s="42">
        <v>0</v>
      </c>
      <c r="BP11" s="42"/>
      <c r="BQ11" s="5">
        <f>C11+E11+G11+I11+U11+W11+Y11+AA11+AC11+AE11+AI11+AK11+AM11</f>
        <v>497917</v>
      </c>
      <c r="BR11" s="43">
        <v>65.53</v>
      </c>
      <c r="BS11" s="42" t="s">
        <v>54</v>
      </c>
      <c r="BT11" s="42">
        <v>5370</v>
      </c>
      <c r="BU11" s="34"/>
      <c r="BV11" s="34"/>
      <c r="BW11" s="34"/>
      <c r="BX11" s="34"/>
      <c r="BY11" s="34"/>
      <c r="BZ11" s="20"/>
    </row>
    <row r="12" spans="1:78">
      <c r="A12" s="42" t="s">
        <v>55</v>
      </c>
      <c r="B12" s="12">
        <v>326920</v>
      </c>
      <c r="C12" s="17">
        <v>36380</v>
      </c>
      <c r="D12" s="17"/>
      <c r="E12" s="12">
        <v>71630</v>
      </c>
      <c r="F12" s="12"/>
      <c r="G12" s="12">
        <v>61360</v>
      </c>
      <c r="H12" s="12"/>
      <c r="I12" s="12">
        <v>72680</v>
      </c>
      <c r="J12" s="56"/>
      <c r="K12" s="20">
        <v>0</v>
      </c>
      <c r="L12" s="20"/>
      <c r="M12" s="20">
        <v>22220</v>
      </c>
      <c r="N12" s="61"/>
      <c r="O12" s="61">
        <v>11360</v>
      </c>
      <c r="P12" s="61"/>
      <c r="Q12" s="20">
        <v>35560</v>
      </c>
      <c r="R12" s="20"/>
      <c r="S12" s="20">
        <v>0</v>
      </c>
      <c r="T12" s="20"/>
      <c r="U12" s="20">
        <v>187120</v>
      </c>
      <c r="V12" s="20"/>
      <c r="W12" s="20">
        <v>100960</v>
      </c>
      <c r="X12" s="20"/>
      <c r="Y12" s="20">
        <v>25440</v>
      </c>
      <c r="Z12" s="20"/>
      <c r="AA12" s="20">
        <v>8046</v>
      </c>
      <c r="AB12" s="20"/>
      <c r="AC12" s="20">
        <v>60920</v>
      </c>
      <c r="AD12" s="20"/>
      <c r="AE12" s="20">
        <v>4210</v>
      </c>
      <c r="AF12" s="20"/>
      <c r="AG12" s="20"/>
      <c r="AH12" s="20"/>
      <c r="AI12" s="20">
        <v>3284</v>
      </c>
      <c r="AJ12" s="20"/>
      <c r="AK12" s="20">
        <v>7990</v>
      </c>
      <c r="AL12" s="20"/>
      <c r="AM12" s="20">
        <v>11400</v>
      </c>
      <c r="AN12" s="20"/>
      <c r="AO12" s="20">
        <v>2600</v>
      </c>
      <c r="AP12" s="20"/>
      <c r="AQ12" s="20">
        <v>0</v>
      </c>
      <c r="AR12" s="20"/>
      <c r="AS12" s="20">
        <v>420</v>
      </c>
      <c r="AT12" s="20"/>
      <c r="AU12" s="20">
        <v>140</v>
      </c>
      <c r="AV12" s="20"/>
      <c r="AW12" s="20">
        <v>0</v>
      </c>
      <c r="AX12" s="20"/>
      <c r="AY12" s="20">
        <v>700</v>
      </c>
      <c r="AZ12" s="20"/>
      <c r="BA12" s="20">
        <v>160</v>
      </c>
      <c r="BB12" s="20"/>
      <c r="BC12" s="20">
        <v>0</v>
      </c>
      <c r="BD12" s="20"/>
      <c r="BE12" s="20">
        <v>1500</v>
      </c>
      <c r="BF12" s="20"/>
      <c r="BG12" s="20">
        <v>2080</v>
      </c>
      <c r="BH12" s="20"/>
      <c r="BI12" s="20">
        <v>380</v>
      </c>
      <c r="BJ12" s="20"/>
      <c r="BK12" s="20">
        <v>0</v>
      </c>
      <c r="BL12" s="20"/>
      <c r="BM12" s="20">
        <v>160</v>
      </c>
      <c r="BN12" s="20"/>
      <c r="BO12" s="42">
        <v>0</v>
      </c>
      <c r="BP12" s="42"/>
      <c r="BQ12" s="42">
        <f>C12+E12+G12+I12+M12+O12+Q12+U12+W12+Y12+AA12+AC12+AE12+AI12+AK12+AM12+AO12+AS12+AU12+AY12+BA12+BE12+BG12+BI12+BM12</f>
        <v>728700</v>
      </c>
      <c r="BR12" s="43">
        <v>69.03</v>
      </c>
      <c r="BS12" s="42" t="s">
        <v>55</v>
      </c>
      <c r="BT12" s="5">
        <v>5570</v>
      </c>
      <c r="BU12" s="24"/>
      <c r="BV12" s="24"/>
      <c r="BW12" s="24"/>
      <c r="BX12" s="34"/>
      <c r="BY12" s="24"/>
      <c r="BZ12" s="12"/>
    </row>
    <row r="13" spans="1:78">
      <c r="A13" s="5" t="s">
        <v>56</v>
      </c>
      <c r="B13" s="20">
        <v>307480</v>
      </c>
      <c r="C13" s="18">
        <v>29820</v>
      </c>
      <c r="D13" s="18"/>
      <c r="E13" s="20">
        <v>59380</v>
      </c>
      <c r="F13" s="20"/>
      <c r="G13" s="12">
        <v>62180</v>
      </c>
      <c r="H13" s="12"/>
      <c r="I13" s="12">
        <v>69360</v>
      </c>
      <c r="J13" s="56"/>
      <c r="K13" s="20">
        <v>0</v>
      </c>
      <c r="L13" s="20"/>
      <c r="M13" s="20">
        <v>10960</v>
      </c>
      <c r="N13" s="69"/>
      <c r="O13" s="69">
        <v>6000</v>
      </c>
      <c r="P13" s="69"/>
      <c r="Q13" s="20">
        <v>62140</v>
      </c>
      <c r="R13" s="62"/>
      <c r="S13" s="62">
        <v>0</v>
      </c>
      <c r="T13" s="62"/>
      <c r="U13" s="20">
        <v>188100</v>
      </c>
      <c r="V13" s="20"/>
      <c r="W13" s="20">
        <v>75910</v>
      </c>
      <c r="X13" s="20"/>
      <c r="Y13" s="20">
        <v>0</v>
      </c>
      <c r="Z13" s="20"/>
      <c r="AA13" s="20">
        <v>8046</v>
      </c>
      <c r="AB13" s="20"/>
      <c r="AC13" s="20">
        <v>62180</v>
      </c>
      <c r="AD13" s="20"/>
      <c r="AE13" s="20">
        <v>6080</v>
      </c>
      <c r="AF13" s="20"/>
      <c r="AG13" s="20"/>
      <c r="AH13" s="20"/>
      <c r="AI13" s="20">
        <v>2214</v>
      </c>
      <c r="AJ13" s="20"/>
      <c r="AK13" s="20">
        <v>6480</v>
      </c>
      <c r="AL13" s="20"/>
      <c r="AM13" s="20">
        <v>20820</v>
      </c>
      <c r="AN13" s="20"/>
      <c r="AO13" s="20">
        <v>3220</v>
      </c>
      <c r="AP13" s="20"/>
      <c r="AQ13" s="20">
        <v>0</v>
      </c>
      <c r="AR13" s="20"/>
      <c r="AS13" s="20">
        <v>0</v>
      </c>
      <c r="AT13" s="20"/>
      <c r="AU13" s="20">
        <v>0</v>
      </c>
      <c r="AV13" s="20"/>
      <c r="AW13" s="20">
        <v>0</v>
      </c>
      <c r="AX13" s="20"/>
      <c r="AY13" s="20">
        <v>1540</v>
      </c>
      <c r="AZ13" s="20"/>
      <c r="BA13" s="20">
        <v>0</v>
      </c>
      <c r="BB13" s="20"/>
      <c r="BC13" s="20">
        <v>0</v>
      </c>
      <c r="BD13" s="20"/>
      <c r="BE13" s="20">
        <v>3000</v>
      </c>
      <c r="BF13" s="20"/>
      <c r="BG13" s="20">
        <v>0</v>
      </c>
      <c r="BH13" s="20"/>
      <c r="BI13" s="20">
        <v>0</v>
      </c>
      <c r="BJ13" s="20"/>
      <c r="BK13" s="20">
        <v>0</v>
      </c>
      <c r="BL13" s="20"/>
      <c r="BM13" s="70">
        <v>0</v>
      </c>
      <c r="BN13" s="70"/>
      <c r="BO13" s="42">
        <v>0</v>
      </c>
      <c r="BP13" s="42"/>
      <c r="BQ13" s="42">
        <f>C13+E13+G13+I13+M13+O13+Q13+U13+W13+AA13+AC13+AE13+AI13+AK13+AM13+AO13+AY13+BE13</f>
        <v>677430</v>
      </c>
      <c r="BR13" s="43">
        <f>BQ13/(BQ13+B13)*100</f>
        <v>68.780903838929447</v>
      </c>
      <c r="BS13" s="42" t="s">
        <v>56</v>
      </c>
      <c r="BT13" s="5">
        <v>3360</v>
      </c>
      <c r="BU13" s="24"/>
      <c r="BV13" s="12"/>
      <c r="BW13" s="12"/>
      <c r="BX13" s="35">
        <v>59360</v>
      </c>
      <c r="BY13" s="17"/>
      <c r="BZ13" s="12"/>
    </row>
    <row r="14" spans="1:78">
      <c r="A14" s="5" t="s">
        <v>57</v>
      </c>
      <c r="B14" s="12">
        <v>321150</v>
      </c>
      <c r="C14" s="17">
        <v>23440</v>
      </c>
      <c r="D14" s="17"/>
      <c r="E14" s="20">
        <v>71130</v>
      </c>
      <c r="F14" s="20"/>
      <c r="G14" s="20">
        <v>52110</v>
      </c>
      <c r="H14" s="20"/>
      <c r="I14" s="20">
        <v>82060</v>
      </c>
      <c r="J14" s="46"/>
      <c r="K14" s="20">
        <v>0</v>
      </c>
      <c r="L14" s="20"/>
      <c r="M14" s="72">
        <v>25820</v>
      </c>
      <c r="N14" s="79"/>
      <c r="O14" s="71">
        <v>30620</v>
      </c>
      <c r="P14" s="71"/>
      <c r="Q14" s="72">
        <v>63120</v>
      </c>
      <c r="R14" s="72"/>
      <c r="S14" s="72">
        <v>0</v>
      </c>
      <c r="T14" s="72"/>
      <c r="U14" s="72">
        <v>229880</v>
      </c>
      <c r="V14" s="72"/>
      <c r="W14" s="72">
        <v>71080</v>
      </c>
      <c r="X14" s="72"/>
      <c r="Y14" s="72">
        <v>0</v>
      </c>
      <c r="Z14" s="72"/>
      <c r="AA14" s="20">
        <v>8138</v>
      </c>
      <c r="AB14" s="20"/>
      <c r="AC14" s="20">
        <v>50520</v>
      </c>
      <c r="AD14" s="20"/>
      <c r="AE14" s="20">
        <v>10350</v>
      </c>
      <c r="AF14" s="20"/>
      <c r="AG14" s="20"/>
      <c r="AH14" s="20"/>
      <c r="AI14" s="20">
        <v>3912</v>
      </c>
      <c r="AJ14" s="20"/>
      <c r="AK14" s="20">
        <v>2390</v>
      </c>
      <c r="AL14" s="20"/>
      <c r="AM14" s="20">
        <v>22990</v>
      </c>
      <c r="AN14" s="20"/>
      <c r="AO14" s="72">
        <v>0</v>
      </c>
      <c r="AP14" s="72"/>
      <c r="AQ14" s="20">
        <v>1900</v>
      </c>
      <c r="AR14" s="20"/>
      <c r="AS14" s="20">
        <v>0</v>
      </c>
      <c r="AT14" s="20"/>
      <c r="AU14" s="20">
        <v>0</v>
      </c>
      <c r="AV14" s="20"/>
      <c r="AW14" s="20">
        <v>0</v>
      </c>
      <c r="AX14" s="20"/>
      <c r="AY14" s="20">
        <v>1500</v>
      </c>
      <c r="AZ14" s="20"/>
      <c r="BA14" s="20">
        <v>0</v>
      </c>
      <c r="BB14" s="20"/>
      <c r="BC14" s="20">
        <v>0</v>
      </c>
      <c r="BD14" s="20"/>
      <c r="BE14" s="20">
        <v>3600</v>
      </c>
      <c r="BF14" s="20"/>
      <c r="BG14" s="20">
        <v>0</v>
      </c>
      <c r="BH14" s="20"/>
      <c r="BI14" s="18">
        <v>0</v>
      </c>
      <c r="BJ14" s="18"/>
      <c r="BK14" s="20">
        <v>0</v>
      </c>
      <c r="BL14" s="20"/>
      <c r="BM14" s="20">
        <v>0</v>
      </c>
      <c r="BN14" s="20"/>
      <c r="BO14" s="42">
        <v>0</v>
      </c>
      <c r="BP14" s="42"/>
      <c r="BQ14" s="42">
        <f>C14+E14+G14+I14+M14+O14+Q14+U14+W14+AA14+AC14+AE14+AI14+AK14+AM14+AQ14+AY14+BE14</f>
        <v>754560</v>
      </c>
      <c r="BR14" s="43">
        <f>BQ14/(BQ14+B14)*100</f>
        <v>70.145299383662888</v>
      </c>
      <c r="BS14" s="42" t="s">
        <v>57</v>
      </c>
      <c r="BT14" s="5">
        <v>3150</v>
      </c>
      <c r="BU14" s="24"/>
      <c r="BV14" s="12"/>
      <c r="BW14" s="12"/>
      <c r="BX14" s="24">
        <v>50520</v>
      </c>
      <c r="BY14" s="17"/>
      <c r="BZ14" s="12"/>
    </row>
    <row r="15" spans="1:78">
      <c r="A15" s="5" t="s">
        <v>58</v>
      </c>
      <c r="B15" s="12">
        <v>330530</v>
      </c>
      <c r="C15" s="17">
        <v>0</v>
      </c>
      <c r="D15" s="17"/>
      <c r="E15" s="12">
        <v>84310</v>
      </c>
      <c r="F15" s="12"/>
      <c r="G15" s="12">
        <v>62460</v>
      </c>
      <c r="H15" s="12"/>
      <c r="I15" s="12">
        <v>75220</v>
      </c>
      <c r="J15" s="56"/>
      <c r="K15" s="45">
        <v>0</v>
      </c>
      <c r="L15" s="69"/>
      <c r="M15" s="61">
        <v>15140</v>
      </c>
      <c r="N15" s="61"/>
      <c r="O15" s="20">
        <v>32060</v>
      </c>
      <c r="P15" s="20"/>
      <c r="Q15" s="20">
        <v>57880</v>
      </c>
      <c r="R15" s="20"/>
      <c r="S15" s="20">
        <v>0</v>
      </c>
      <c r="T15" s="20"/>
      <c r="U15" s="20">
        <v>217540</v>
      </c>
      <c r="V15" s="20"/>
      <c r="W15" s="20">
        <v>66560</v>
      </c>
      <c r="X15" s="20"/>
      <c r="Y15" s="20">
        <v>0</v>
      </c>
      <c r="Z15" s="20"/>
      <c r="AA15" s="20">
        <v>8138</v>
      </c>
      <c r="AB15" s="20"/>
      <c r="AC15" s="20">
        <v>0</v>
      </c>
      <c r="AD15" s="20"/>
      <c r="AE15" s="20">
        <v>8560</v>
      </c>
      <c r="AF15" s="20"/>
      <c r="AG15" s="20"/>
      <c r="AH15" s="20"/>
      <c r="AI15" s="20">
        <v>2719</v>
      </c>
      <c r="AJ15" s="20"/>
      <c r="AK15" s="20">
        <v>6080</v>
      </c>
      <c r="AL15" s="20"/>
      <c r="AM15" s="20">
        <v>31300</v>
      </c>
      <c r="AN15" s="20"/>
      <c r="AO15" s="20">
        <v>0</v>
      </c>
      <c r="AP15" s="20"/>
      <c r="AQ15" s="20">
        <v>2860</v>
      </c>
      <c r="AR15" s="46"/>
      <c r="AS15" s="46">
        <v>0</v>
      </c>
      <c r="AT15" s="46"/>
      <c r="AU15" s="71">
        <v>160</v>
      </c>
      <c r="AV15" s="71"/>
      <c r="AW15" s="71">
        <v>80</v>
      </c>
      <c r="AX15" s="71"/>
      <c r="AY15" s="20">
        <v>1420</v>
      </c>
      <c r="AZ15" s="20"/>
      <c r="BA15" s="20">
        <v>60</v>
      </c>
      <c r="BB15" s="20"/>
      <c r="BC15" s="20">
        <v>80</v>
      </c>
      <c r="BD15" s="20"/>
      <c r="BE15" s="20">
        <v>3960</v>
      </c>
      <c r="BF15" s="20"/>
      <c r="BG15" s="20">
        <v>0</v>
      </c>
      <c r="BH15" s="20"/>
      <c r="BI15" s="20">
        <v>440</v>
      </c>
      <c r="BJ15" s="20"/>
      <c r="BK15" s="20">
        <v>140</v>
      </c>
      <c r="BL15" s="20"/>
      <c r="BM15" s="20">
        <v>80</v>
      </c>
      <c r="BN15" s="20"/>
      <c r="BO15" s="42">
        <v>0</v>
      </c>
      <c r="BP15" s="42"/>
      <c r="BQ15" s="42">
        <f>E15+G15+I15+M15+O15+Q15+U15+W15+AA15+AE15+AI15+AK15+AM15+AQ15+AU15+AW15+AY15+BA15+BC15+BE15+BI15+BK15+BM15</f>
        <v>677247</v>
      </c>
      <c r="BR15" s="43">
        <f>BQ15/(BQ15+B15)*100</f>
        <v>67.202069505456066</v>
      </c>
      <c r="BS15" s="42" t="s">
        <v>58</v>
      </c>
      <c r="BT15" s="5">
        <v>4100</v>
      </c>
      <c r="BU15" s="12"/>
      <c r="BV15" s="12"/>
      <c r="BW15" s="12"/>
      <c r="BX15" s="17"/>
      <c r="BY15" s="17"/>
      <c r="BZ15" s="12"/>
    </row>
    <row r="16" spans="1:78">
      <c r="A16" s="6" t="s">
        <v>59</v>
      </c>
      <c r="B16" s="12">
        <f t="shared" ref="B16:AA16" si="1">SUM(B4:B15)</f>
        <v>3713930</v>
      </c>
      <c r="C16" s="17">
        <f>SUM(C4:C15)</f>
        <v>243940</v>
      </c>
      <c r="D16" s="77">
        <f>100*C16/B16</f>
        <v>6.5682444203310242</v>
      </c>
      <c r="E16" s="12">
        <f t="shared" si="1"/>
        <v>767010</v>
      </c>
      <c r="F16" s="77">
        <f>100*E16/B16</f>
        <v>20.652247080585795</v>
      </c>
      <c r="G16" s="12">
        <f t="shared" si="1"/>
        <v>642580</v>
      </c>
      <c r="H16" s="77">
        <f>100*G16/B16</f>
        <v>17.30188775771218</v>
      </c>
      <c r="I16" s="12">
        <f t="shared" si="1"/>
        <v>854380</v>
      </c>
      <c r="J16" s="77">
        <f>100*I16/B16</f>
        <v>23.004741607946301</v>
      </c>
      <c r="K16" s="20">
        <f>SUM(K4:K15)</f>
        <v>1390</v>
      </c>
      <c r="L16" s="77">
        <f>100*K16/B16</f>
        <v>3.7426661245634679E-2</v>
      </c>
      <c r="M16" s="20">
        <f t="shared" si="1"/>
        <v>237760</v>
      </c>
      <c r="N16" s="77">
        <f>100*M16/B16</f>
        <v>6.4018438688935975</v>
      </c>
      <c r="O16" s="20">
        <f t="shared" si="1"/>
        <v>250200</v>
      </c>
      <c r="P16" s="77">
        <f>100*O16/B16</f>
        <v>6.7367990242142417</v>
      </c>
      <c r="Q16" s="20">
        <f t="shared" si="1"/>
        <v>644020</v>
      </c>
      <c r="R16" s="77">
        <f>100*Q16/B16</f>
        <v>17.340660701736436</v>
      </c>
      <c r="S16" s="20">
        <f t="shared" si="1"/>
        <v>20620</v>
      </c>
      <c r="T16" s="77">
        <f>100*S16/B16</f>
        <v>0.55520701790286842</v>
      </c>
      <c r="U16" s="73">
        <f t="shared" si="1"/>
        <v>1822340</v>
      </c>
      <c r="V16" s="80">
        <f>100*U16/B16</f>
        <v>49.067699175805686</v>
      </c>
      <c r="W16" s="73">
        <f t="shared" si="1"/>
        <v>635290</v>
      </c>
      <c r="X16" s="80">
        <f>100*W16/B16</f>
        <v>17.105599728589393</v>
      </c>
      <c r="Y16" s="73">
        <f>SUM(Y4:Y15)</f>
        <v>763350</v>
      </c>
      <c r="Z16" s="80">
        <f>100*Y16/B16</f>
        <v>20.553699181190815</v>
      </c>
      <c r="AA16" s="20">
        <f t="shared" si="1"/>
        <v>96736</v>
      </c>
      <c r="AB16" s="80">
        <f>100*AA16/B16</f>
        <v>2.6046802174515946</v>
      </c>
      <c r="AC16" s="20">
        <f>SUM(AC4:AC15)</f>
        <v>544000</v>
      </c>
      <c r="AD16" s="80">
        <f>100*AC16/B16</f>
        <v>14.647556631385083</v>
      </c>
      <c r="AE16" s="20">
        <f t="shared" ref="AE16:AY16" si="2">SUM(AE4:AE15)</f>
        <v>90440</v>
      </c>
      <c r="AF16" s="80">
        <f>100*AE16/B16</f>
        <v>2.4351562899677699</v>
      </c>
      <c r="AG16" s="20">
        <f>SUM(AG4:AG15)</f>
        <v>7980</v>
      </c>
      <c r="AH16" s="80">
        <f>100*AG16/B16</f>
        <v>0.2148667314677444</v>
      </c>
      <c r="AI16" s="20">
        <f>SUM(AI4:AI15)</f>
        <v>35574</v>
      </c>
      <c r="AJ16" s="80">
        <f>100*AI16/B16</f>
        <v>0.95785327133252374</v>
      </c>
      <c r="AK16" s="20">
        <f>SUM(AK4:AK15)</f>
        <v>79170</v>
      </c>
      <c r="AL16" s="80">
        <f>100*AK16/B16</f>
        <v>2.1317041516668329</v>
      </c>
      <c r="AM16" s="20">
        <f t="shared" si="2"/>
        <v>260690</v>
      </c>
      <c r="AN16" s="80">
        <f>100*AM16/B16</f>
        <v>7.0192491511687081</v>
      </c>
      <c r="AO16" s="20">
        <f>SUM(AO4:AO15)</f>
        <v>5820</v>
      </c>
      <c r="AP16" s="80">
        <f>100*AO16/B16</f>
        <v>0.15670731543136246</v>
      </c>
      <c r="AQ16" s="20">
        <f t="shared" si="2"/>
        <v>25400</v>
      </c>
      <c r="AR16" s="80">
        <f>100*AQ16/B16</f>
        <v>0.68391165153893585</v>
      </c>
      <c r="AS16" s="20">
        <f>SUM(AS4:AS15)</f>
        <v>3190</v>
      </c>
      <c r="AT16" s="80">
        <f>100*AS16/B16</f>
        <v>8.5892841275952966E-2</v>
      </c>
      <c r="AU16" s="20">
        <f t="shared" si="2"/>
        <v>360</v>
      </c>
      <c r="AV16" s="80">
        <f>100*AU16/B16</f>
        <v>9.6932360060636574E-3</v>
      </c>
      <c r="AW16" s="20">
        <f t="shared" si="2"/>
        <v>80</v>
      </c>
      <c r="AX16" s="80">
        <f>100*AW16/B16</f>
        <v>2.1540524457919238E-3</v>
      </c>
      <c r="AY16" s="20">
        <f t="shared" si="2"/>
        <v>14740</v>
      </c>
      <c r="AZ16" s="80">
        <f>100*AY16/B16</f>
        <v>0.39688416313716196</v>
      </c>
      <c r="BA16" s="20">
        <f>SUM(BA4:BA15)</f>
        <v>220</v>
      </c>
      <c r="BB16" s="80">
        <f>100*BA16/B16</f>
        <v>5.9236442259277908E-3</v>
      </c>
      <c r="BC16" s="20">
        <f>SUM(BC4:BC15)</f>
        <v>80</v>
      </c>
      <c r="BD16" s="80">
        <f>100*BC16/B16</f>
        <v>2.1540524457919238E-3</v>
      </c>
      <c r="BE16" s="20">
        <f t="shared" ref="BE16:BM16" si="3">SUM(BE4:BE15)</f>
        <v>29760</v>
      </c>
      <c r="BF16" s="80">
        <f>100*BE16/B16</f>
        <v>0.80130750983459564</v>
      </c>
      <c r="BG16" s="20">
        <f t="shared" si="3"/>
        <v>7100</v>
      </c>
      <c r="BH16" s="80">
        <f>100*BG16/B16</f>
        <v>0.19117215456403325</v>
      </c>
      <c r="BI16" s="74">
        <f t="shared" si="3"/>
        <v>1280</v>
      </c>
      <c r="BJ16" s="80">
        <f>100*BI16/B16</f>
        <v>3.4464839132670781E-2</v>
      </c>
      <c r="BK16" s="20">
        <f t="shared" si="3"/>
        <v>500</v>
      </c>
      <c r="BL16" s="80">
        <f>100*BK16/B16</f>
        <v>1.3462827786199524E-2</v>
      </c>
      <c r="BM16" s="20">
        <f t="shared" si="3"/>
        <v>380</v>
      </c>
      <c r="BN16" s="80">
        <f>100*BM16/B16</f>
        <v>1.0231749117511639E-2</v>
      </c>
      <c r="BO16" s="75">
        <f>SUM(BO4:BO15)</f>
        <v>3160</v>
      </c>
      <c r="BP16" s="80">
        <f>100*BO16/B16</f>
        <v>8.5085071608780996E-2</v>
      </c>
      <c r="BQ16" s="82">
        <f>C16+E16+G16+I16+K16+M16+O16+Q16+S16+U16+W16+Y16+AA16+AC16+AE16+AG16+AI16+AK16+AM16+AO16+AQ16+AS16+AU16+AW16+AY16+BA16+BC16+BE16+BG16+BI16+BK16+BM16+BO16</f>
        <v>8089540</v>
      </c>
      <c r="BR16" s="66">
        <f>BQ16/(B16+BQ16)*100</f>
        <v>68.535269713058952</v>
      </c>
      <c r="BS16" s="76" t="s">
        <v>59</v>
      </c>
      <c r="BT16" s="7">
        <f>SUM(BT4:BT15)</f>
        <v>65740</v>
      </c>
      <c r="BU16" s="24">
        <f t="shared" ref="BU16:BX16" si="4">SUM(BU4:BU15)</f>
        <v>0</v>
      </c>
      <c r="BV16" s="24">
        <f t="shared" si="4"/>
        <v>3160</v>
      </c>
      <c r="BW16" s="24">
        <f t="shared" si="4"/>
        <v>12220</v>
      </c>
      <c r="BX16" s="24">
        <f t="shared" si="4"/>
        <v>121120</v>
      </c>
      <c r="BY16" s="24"/>
      <c r="BZ16" s="12">
        <f>SUM(BZ4:BZ15)</f>
        <v>0</v>
      </c>
    </row>
  </sheetData>
  <mergeCells count="1">
    <mergeCell ref="B1:AY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W18"/>
  <sheetViews>
    <sheetView tabSelected="1" topLeftCell="AS1" workbookViewId="0">
      <selection activeCell="AG19" sqref="AG19"/>
    </sheetView>
  </sheetViews>
  <sheetFormatPr defaultRowHeight="14.4"/>
  <cols>
    <col min="4" max="4" width="5.33203125" style="1" customWidth="1"/>
    <col min="5" max="5" width="7.6640625" customWidth="1"/>
    <col min="6" max="6" width="5" style="1" customWidth="1"/>
    <col min="8" max="8" width="5" style="1" customWidth="1"/>
    <col min="10" max="10" width="5.5546875" style="1" customWidth="1"/>
    <col min="11" max="11" width="6.5546875" customWidth="1"/>
    <col min="12" max="12" width="5.33203125" style="1" customWidth="1"/>
    <col min="13" max="13" width="8.33203125" customWidth="1"/>
    <col min="14" max="14" width="4.88671875" style="1" customWidth="1"/>
    <col min="15" max="15" width="6.6640625" customWidth="1"/>
    <col min="16" max="16" width="4" style="1" customWidth="1"/>
    <col min="17" max="17" width="8.109375" customWidth="1"/>
    <col min="18" max="18" width="6.44140625" style="1" customWidth="1"/>
    <col min="19" max="19" width="6.33203125" customWidth="1"/>
    <col min="20" max="20" width="6.109375" style="1" customWidth="1"/>
    <col min="22" max="22" width="5.5546875" style="1" customWidth="1"/>
    <col min="24" max="24" width="6.33203125" style="1" customWidth="1"/>
    <col min="25" max="25" width="7.5546875" customWidth="1"/>
    <col min="26" max="26" width="5.33203125" style="1" customWidth="1"/>
    <col min="28" max="28" width="6" style="1" customWidth="1"/>
    <col min="29" max="29" width="7.6640625" customWidth="1"/>
    <col min="30" max="30" width="4.5546875" style="1" customWidth="1"/>
    <col min="31" max="31" width="8" customWidth="1"/>
    <col min="32" max="32" width="5.44140625" style="1" customWidth="1"/>
    <col min="33" max="33" width="8.33203125" customWidth="1"/>
    <col min="34" max="34" width="5.109375" style="1" customWidth="1"/>
    <col min="35" max="35" width="8.44140625" customWidth="1"/>
    <col min="36" max="36" width="5.6640625" style="1" customWidth="1"/>
    <col min="38" max="38" width="4.109375" style="1" customWidth="1"/>
    <col min="40" max="40" width="6.5546875" style="1" customWidth="1"/>
    <col min="42" max="42" width="5.44140625" style="1" customWidth="1"/>
    <col min="43" max="43" width="6.33203125" customWidth="1"/>
    <col min="44" max="44" width="6.33203125" style="1" customWidth="1"/>
    <col min="45" max="45" width="6.109375" customWidth="1"/>
    <col min="46" max="46" width="5.109375" style="1" customWidth="1"/>
    <col min="48" max="48" width="5.33203125" style="1" customWidth="1"/>
    <col min="49" max="49" width="4.6640625" customWidth="1"/>
    <col min="50" max="50" width="5.6640625" style="1" customWidth="1"/>
    <col min="51" max="51" width="7.33203125" customWidth="1"/>
    <col min="52" max="52" width="6.44140625" style="1" customWidth="1"/>
    <col min="54" max="54" width="5.6640625" style="1" customWidth="1"/>
    <col min="55" max="55" width="6.21875" customWidth="1"/>
    <col min="56" max="56" width="4.88671875" style="1" customWidth="1"/>
    <col min="57" max="57" width="7.109375" customWidth="1"/>
    <col min="58" max="58" width="7.109375" style="1" customWidth="1"/>
    <col min="59" max="59" width="5.77734375" customWidth="1"/>
    <col min="60" max="60" width="6.33203125" style="1" customWidth="1"/>
    <col min="61" max="61" width="6.21875" customWidth="1"/>
    <col min="62" max="62" width="4.44140625" style="1" customWidth="1"/>
    <col min="63" max="63" width="7.5546875" customWidth="1"/>
    <col min="64" max="64" width="4.88671875" style="1" customWidth="1"/>
    <col min="65" max="65" width="10.6640625" customWidth="1"/>
    <col min="68" max="68" width="7.44140625" customWidth="1"/>
  </cols>
  <sheetData>
    <row r="1" spans="1:75">
      <c r="A1" s="2"/>
      <c r="B1" s="88" t="s">
        <v>67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90"/>
      <c r="AV1" s="28"/>
      <c r="AW1" s="28"/>
      <c r="AX1" s="28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</row>
    <row r="2" spans="1:75" ht="100.2">
      <c r="A2" s="27" t="s">
        <v>1</v>
      </c>
      <c r="B2" s="23" t="s">
        <v>2</v>
      </c>
      <c r="C2" s="23" t="s">
        <v>3</v>
      </c>
      <c r="D2" s="23"/>
      <c r="E2" s="23" t="s">
        <v>4</v>
      </c>
      <c r="F2" s="23"/>
      <c r="G2" s="23" t="s">
        <v>5</v>
      </c>
      <c r="H2" s="23"/>
      <c r="I2" s="23" t="s">
        <v>62</v>
      </c>
      <c r="J2" s="23"/>
      <c r="K2" s="23" t="s">
        <v>6</v>
      </c>
      <c r="L2" s="23"/>
      <c r="M2" s="23" t="s">
        <v>8</v>
      </c>
      <c r="N2" s="23"/>
      <c r="O2" s="23" t="s">
        <v>9</v>
      </c>
      <c r="P2" s="23"/>
      <c r="Q2" s="23" t="s">
        <v>10</v>
      </c>
      <c r="R2" s="23"/>
      <c r="S2" s="23" t="s">
        <v>11</v>
      </c>
      <c r="T2" s="23"/>
      <c r="U2" s="23" t="s">
        <v>12</v>
      </c>
      <c r="V2" s="23"/>
      <c r="W2" s="23" t="s">
        <v>13</v>
      </c>
      <c r="X2" s="23"/>
      <c r="Y2" s="23" t="s">
        <v>63</v>
      </c>
      <c r="Z2" s="23"/>
      <c r="AA2" s="23" t="s">
        <v>16</v>
      </c>
      <c r="AB2" s="23"/>
      <c r="AC2" s="23" t="s">
        <v>17</v>
      </c>
      <c r="AD2" s="23"/>
      <c r="AE2" s="23" t="s">
        <v>18</v>
      </c>
      <c r="AF2" s="23"/>
      <c r="AG2" s="23" t="s">
        <v>19</v>
      </c>
      <c r="AH2" s="23"/>
      <c r="AI2" s="23" t="s">
        <v>20</v>
      </c>
      <c r="AJ2" s="23"/>
      <c r="AK2" s="23" t="s">
        <v>21</v>
      </c>
      <c r="AL2" s="23"/>
      <c r="AM2" s="23" t="s">
        <v>22</v>
      </c>
      <c r="AN2" s="23"/>
      <c r="AO2" s="23" t="s">
        <v>23</v>
      </c>
      <c r="AP2" s="23"/>
      <c r="AQ2" s="23" t="s">
        <v>68</v>
      </c>
      <c r="AR2" s="23"/>
      <c r="AS2" s="23" t="s">
        <v>69</v>
      </c>
      <c r="AT2" s="23"/>
      <c r="AU2" s="23" t="s">
        <v>25</v>
      </c>
      <c r="AV2" s="29"/>
      <c r="AW2" s="29" t="s">
        <v>27</v>
      </c>
      <c r="AX2" s="29"/>
      <c r="AY2" s="23" t="s">
        <v>28</v>
      </c>
      <c r="AZ2" s="23"/>
      <c r="BA2" s="3" t="s">
        <v>29</v>
      </c>
      <c r="BB2" s="3"/>
      <c r="BC2" s="23" t="s">
        <v>30</v>
      </c>
      <c r="BD2" s="23"/>
      <c r="BE2" s="23" t="s">
        <v>31</v>
      </c>
      <c r="BF2" s="23"/>
      <c r="BG2" s="23" t="s">
        <v>32</v>
      </c>
      <c r="BH2" s="23"/>
      <c r="BI2" s="23" t="s">
        <v>70</v>
      </c>
      <c r="BJ2" s="23"/>
      <c r="BK2" s="3" t="s">
        <v>33</v>
      </c>
      <c r="BL2" s="3"/>
      <c r="BM2" s="4" t="s">
        <v>34</v>
      </c>
      <c r="BN2" s="4" t="s">
        <v>35</v>
      </c>
      <c r="BO2" s="4" t="s">
        <v>1</v>
      </c>
      <c r="BP2" s="3" t="s">
        <v>72</v>
      </c>
      <c r="BQ2" s="3" t="s">
        <v>36</v>
      </c>
      <c r="BR2" s="3" t="s">
        <v>38</v>
      </c>
      <c r="BS2" s="3" t="s">
        <v>66</v>
      </c>
      <c r="BT2" s="26" t="s">
        <v>61</v>
      </c>
      <c r="BU2" s="3" t="s">
        <v>40</v>
      </c>
      <c r="BV2" s="26" t="s">
        <v>41</v>
      </c>
      <c r="BW2" s="3" t="s">
        <v>42</v>
      </c>
    </row>
    <row r="3" spans="1:75">
      <c r="A3" s="8"/>
      <c r="B3" s="9" t="s">
        <v>43</v>
      </c>
      <c r="C3" s="9" t="s">
        <v>43</v>
      </c>
      <c r="D3" s="52" t="s">
        <v>44</v>
      </c>
      <c r="E3" s="9" t="s">
        <v>43</v>
      </c>
      <c r="F3" s="52" t="s">
        <v>44</v>
      </c>
      <c r="G3" s="9" t="s">
        <v>43</v>
      </c>
      <c r="H3" s="52" t="s">
        <v>44</v>
      </c>
      <c r="I3" s="9" t="s">
        <v>43</v>
      </c>
      <c r="J3" s="52" t="s">
        <v>44</v>
      </c>
      <c r="K3" s="9" t="s">
        <v>43</v>
      </c>
      <c r="L3" s="52" t="s">
        <v>44</v>
      </c>
      <c r="M3" s="9" t="s">
        <v>43</v>
      </c>
      <c r="N3" s="52" t="s">
        <v>44</v>
      </c>
      <c r="O3" s="9" t="s">
        <v>43</v>
      </c>
      <c r="P3" s="52" t="s">
        <v>44</v>
      </c>
      <c r="Q3" s="9" t="s">
        <v>43</v>
      </c>
      <c r="R3" s="52" t="s">
        <v>44</v>
      </c>
      <c r="S3" s="9" t="s">
        <v>43</v>
      </c>
      <c r="T3" s="52" t="s">
        <v>44</v>
      </c>
      <c r="U3" s="9" t="s">
        <v>43</v>
      </c>
      <c r="V3" s="52" t="s">
        <v>44</v>
      </c>
      <c r="W3" s="9" t="s">
        <v>43</v>
      </c>
      <c r="X3" s="52" t="s">
        <v>44</v>
      </c>
      <c r="Y3" s="9" t="s">
        <v>43</v>
      </c>
      <c r="Z3" s="52" t="s">
        <v>44</v>
      </c>
      <c r="AA3" s="9" t="s">
        <v>43</v>
      </c>
      <c r="AB3" s="52" t="s">
        <v>44</v>
      </c>
      <c r="AC3" s="9" t="s">
        <v>43</v>
      </c>
      <c r="AD3" s="52" t="s">
        <v>44</v>
      </c>
      <c r="AE3" s="9" t="s">
        <v>43</v>
      </c>
      <c r="AF3" s="52" t="s">
        <v>44</v>
      </c>
      <c r="AG3" s="9" t="s">
        <v>43</v>
      </c>
      <c r="AH3" s="52" t="s">
        <v>44</v>
      </c>
      <c r="AI3" s="9" t="s">
        <v>43</v>
      </c>
      <c r="AJ3" s="52" t="s">
        <v>44</v>
      </c>
      <c r="AK3" s="9" t="s">
        <v>43</v>
      </c>
      <c r="AL3" s="52" t="s">
        <v>44</v>
      </c>
      <c r="AM3" s="9" t="s">
        <v>43</v>
      </c>
      <c r="AN3" s="52" t="s">
        <v>44</v>
      </c>
      <c r="AO3" s="9" t="s">
        <v>43</v>
      </c>
      <c r="AP3" s="52" t="s">
        <v>44</v>
      </c>
      <c r="AQ3" s="9" t="s">
        <v>43</v>
      </c>
      <c r="AR3" s="52" t="s">
        <v>44</v>
      </c>
      <c r="AS3" s="9" t="s">
        <v>43</v>
      </c>
      <c r="AT3" s="52" t="s">
        <v>44</v>
      </c>
      <c r="AU3" s="9" t="s">
        <v>43</v>
      </c>
      <c r="AV3" s="52" t="s">
        <v>44</v>
      </c>
      <c r="AW3" s="30" t="s">
        <v>43</v>
      </c>
      <c r="AX3" s="52" t="s">
        <v>44</v>
      </c>
      <c r="AY3" s="9" t="s">
        <v>43</v>
      </c>
      <c r="AZ3" s="52" t="s">
        <v>44</v>
      </c>
      <c r="BA3" s="9" t="s">
        <v>43</v>
      </c>
      <c r="BB3" s="52" t="s">
        <v>44</v>
      </c>
      <c r="BC3" s="9" t="s">
        <v>43</v>
      </c>
      <c r="BD3" s="52" t="s">
        <v>44</v>
      </c>
      <c r="BE3" s="9" t="s">
        <v>43</v>
      </c>
      <c r="BF3" s="52" t="s">
        <v>44</v>
      </c>
      <c r="BG3" s="9" t="s">
        <v>43</v>
      </c>
      <c r="BH3" s="52" t="s">
        <v>44</v>
      </c>
      <c r="BI3" s="9" t="s">
        <v>43</v>
      </c>
      <c r="BJ3" s="52" t="s">
        <v>44</v>
      </c>
      <c r="BK3" s="9" t="s">
        <v>43</v>
      </c>
      <c r="BL3" s="52" t="s">
        <v>44</v>
      </c>
      <c r="BM3" s="9" t="s">
        <v>43</v>
      </c>
      <c r="BN3" s="8" t="s">
        <v>44</v>
      </c>
      <c r="BO3" s="8"/>
      <c r="BP3" s="25" t="s">
        <v>45</v>
      </c>
      <c r="BQ3" s="9" t="s">
        <v>46</v>
      </c>
      <c r="BR3" s="9" t="s">
        <v>43</v>
      </c>
      <c r="BS3" s="9" t="s">
        <v>43</v>
      </c>
      <c r="BT3" s="9" t="s">
        <v>43</v>
      </c>
      <c r="BU3" s="9" t="s">
        <v>43</v>
      </c>
      <c r="BV3" s="9"/>
      <c r="BW3" s="9" t="s">
        <v>43</v>
      </c>
    </row>
    <row r="4" spans="1:75">
      <c r="A4" s="5" t="s">
        <v>47</v>
      </c>
      <c r="B4" s="5">
        <v>289570</v>
      </c>
      <c r="C4" s="5">
        <v>37900</v>
      </c>
      <c r="D4" s="5"/>
      <c r="E4" s="5">
        <v>55090</v>
      </c>
      <c r="F4" s="5"/>
      <c r="G4" s="5">
        <v>50640</v>
      </c>
      <c r="H4" s="5"/>
      <c r="I4" s="5">
        <v>65960</v>
      </c>
      <c r="J4" s="5"/>
      <c r="K4" s="85">
        <v>0</v>
      </c>
      <c r="L4" s="5"/>
      <c r="M4" s="5">
        <v>0</v>
      </c>
      <c r="N4" s="86"/>
      <c r="O4" s="5">
        <v>0</v>
      </c>
      <c r="P4" s="5"/>
      <c r="Q4" s="5">
        <v>75980</v>
      </c>
      <c r="R4" s="5"/>
      <c r="S4" s="5">
        <v>0</v>
      </c>
      <c r="T4" s="5"/>
      <c r="U4" s="5">
        <v>175040</v>
      </c>
      <c r="V4" s="5"/>
      <c r="W4" s="5">
        <v>95240</v>
      </c>
      <c r="X4" s="5"/>
      <c r="Y4" s="5">
        <v>0</v>
      </c>
      <c r="Z4" s="5"/>
      <c r="AA4" s="5">
        <v>8138</v>
      </c>
      <c r="AB4" s="5"/>
      <c r="AC4" s="5">
        <v>106250</v>
      </c>
      <c r="AD4" s="5"/>
      <c r="AE4" s="5">
        <v>10350</v>
      </c>
      <c r="AF4" s="5"/>
      <c r="AG4" s="5">
        <v>1459</v>
      </c>
      <c r="AH4" s="5"/>
      <c r="AI4" s="5">
        <v>11540</v>
      </c>
      <c r="AJ4" s="5"/>
      <c r="AK4" s="5">
        <v>23560</v>
      </c>
      <c r="AL4" s="5"/>
      <c r="AM4" s="5">
        <v>4700</v>
      </c>
      <c r="AN4" s="5"/>
      <c r="AO4" s="5">
        <v>900</v>
      </c>
      <c r="AP4" s="5"/>
      <c r="AQ4" s="5">
        <v>0</v>
      </c>
      <c r="AR4" s="5"/>
      <c r="AS4" s="5">
        <v>0</v>
      </c>
      <c r="AT4" s="5"/>
      <c r="AU4" s="5">
        <v>1240</v>
      </c>
      <c r="AV4" s="5"/>
      <c r="AW4" s="5">
        <v>0</v>
      </c>
      <c r="AX4" s="5"/>
      <c r="AY4" s="5">
        <v>3420</v>
      </c>
      <c r="AZ4" s="5"/>
      <c r="BA4" s="5">
        <v>0</v>
      </c>
      <c r="BB4" s="5"/>
      <c r="BC4" s="5">
        <v>0</v>
      </c>
      <c r="BD4" s="5"/>
      <c r="BE4" s="5">
        <v>0</v>
      </c>
      <c r="BF4" s="5"/>
      <c r="BG4" s="5">
        <v>0</v>
      </c>
      <c r="BH4" s="5"/>
      <c r="BI4" s="5">
        <v>0</v>
      </c>
      <c r="BJ4" s="5"/>
      <c r="BK4" s="55">
        <v>0</v>
      </c>
      <c r="BL4" s="55"/>
      <c r="BM4" s="5">
        <f t="shared" ref="BM4:BM16" si="0">SUM(C4:BK4)</f>
        <v>727407</v>
      </c>
      <c r="BN4" s="11">
        <f t="shared" ref="BN4:BN15" si="1">BM4/(BM4+B4)*100</f>
        <v>71.526396368846108</v>
      </c>
      <c r="BO4" s="5" t="s">
        <v>47</v>
      </c>
      <c r="BP4" s="5">
        <v>9040</v>
      </c>
      <c r="BQ4" s="24"/>
      <c r="BR4" s="24"/>
      <c r="BS4" s="24"/>
      <c r="BT4" s="24"/>
      <c r="BU4" s="24"/>
      <c r="BV4" s="24"/>
      <c r="BW4" s="12"/>
    </row>
    <row r="5" spans="1:75">
      <c r="A5" s="5" t="s">
        <v>48</v>
      </c>
      <c r="B5" s="12">
        <v>297780</v>
      </c>
      <c r="C5" s="17">
        <v>28440</v>
      </c>
      <c r="D5" s="17"/>
      <c r="E5" s="12">
        <v>51910</v>
      </c>
      <c r="F5" s="12"/>
      <c r="G5" s="12">
        <v>50140</v>
      </c>
      <c r="H5" s="12"/>
      <c r="I5" s="12">
        <v>62080</v>
      </c>
      <c r="J5" s="56"/>
      <c r="K5" s="56">
        <v>0</v>
      </c>
      <c r="L5" s="12"/>
      <c r="M5" s="12">
        <v>0</v>
      </c>
      <c r="N5" s="57"/>
      <c r="O5" s="12">
        <v>0</v>
      </c>
      <c r="P5" s="12"/>
      <c r="Q5" s="12">
        <v>56920</v>
      </c>
      <c r="R5" s="12"/>
      <c r="S5" s="12">
        <v>0</v>
      </c>
      <c r="T5" s="12"/>
      <c r="U5" s="12">
        <v>166940</v>
      </c>
      <c r="V5" s="12"/>
      <c r="W5" s="12">
        <v>83740</v>
      </c>
      <c r="X5" s="12"/>
      <c r="Y5" s="12">
        <v>0</v>
      </c>
      <c r="Z5" s="12"/>
      <c r="AA5" s="12">
        <v>8138</v>
      </c>
      <c r="AB5" s="12"/>
      <c r="AC5" s="12">
        <v>24760</v>
      </c>
      <c r="AD5" s="12"/>
      <c r="AE5" s="12">
        <v>10920</v>
      </c>
      <c r="AF5" s="12"/>
      <c r="AG5" s="12">
        <v>1026</v>
      </c>
      <c r="AH5" s="12"/>
      <c r="AI5" s="12">
        <v>7850</v>
      </c>
      <c r="AJ5" s="12"/>
      <c r="AK5" s="12">
        <v>20840</v>
      </c>
      <c r="AL5" s="12"/>
      <c r="AM5" s="12">
        <v>3320</v>
      </c>
      <c r="AN5" s="12"/>
      <c r="AO5" s="12">
        <v>540</v>
      </c>
      <c r="AP5" s="12"/>
      <c r="AQ5" s="12">
        <v>0</v>
      </c>
      <c r="AR5" s="12"/>
      <c r="AS5" s="12">
        <v>0</v>
      </c>
      <c r="AT5" s="12"/>
      <c r="AU5" s="18">
        <v>2000</v>
      </c>
      <c r="AV5" s="18"/>
      <c r="AW5" s="18">
        <v>0</v>
      </c>
      <c r="AX5" s="18"/>
      <c r="AY5" s="12">
        <v>3180</v>
      </c>
      <c r="AZ5" s="12"/>
      <c r="BA5" s="12">
        <v>3000</v>
      </c>
      <c r="BB5" s="12"/>
      <c r="BC5" s="12">
        <v>0</v>
      </c>
      <c r="BD5" s="12"/>
      <c r="BE5" s="12">
        <v>0</v>
      </c>
      <c r="BF5" s="12"/>
      <c r="BG5" s="12">
        <v>0</v>
      </c>
      <c r="BH5" s="12"/>
      <c r="BI5" s="12">
        <v>30780</v>
      </c>
      <c r="BJ5" s="12"/>
      <c r="BK5" s="37">
        <v>2180</v>
      </c>
      <c r="BL5" s="37"/>
      <c r="BM5" s="5">
        <f t="shared" si="0"/>
        <v>618704</v>
      </c>
      <c r="BN5" s="11">
        <f t="shared" si="1"/>
        <v>67.508434408020207</v>
      </c>
      <c r="BO5" s="5" t="s">
        <v>48</v>
      </c>
      <c r="BP5" s="5">
        <v>6640</v>
      </c>
      <c r="BQ5" s="24"/>
      <c r="BR5" s="24"/>
      <c r="BS5" s="24"/>
      <c r="BT5" s="24"/>
      <c r="BU5" s="24"/>
      <c r="BV5" s="24"/>
      <c r="BW5" s="12"/>
    </row>
    <row r="6" spans="1:75">
      <c r="A6" s="5" t="s">
        <v>49</v>
      </c>
      <c r="B6" s="12">
        <v>300600</v>
      </c>
      <c r="C6" s="12">
        <v>25920</v>
      </c>
      <c r="D6" s="12"/>
      <c r="E6" s="20">
        <v>61950</v>
      </c>
      <c r="F6" s="20"/>
      <c r="G6" s="20">
        <v>61770</v>
      </c>
      <c r="H6" s="20"/>
      <c r="I6" s="12">
        <v>69320</v>
      </c>
      <c r="J6" s="56"/>
      <c r="K6" s="56">
        <v>0</v>
      </c>
      <c r="L6" s="12"/>
      <c r="M6" s="12">
        <v>0</v>
      </c>
      <c r="N6" s="57"/>
      <c r="O6" s="12">
        <v>0</v>
      </c>
      <c r="P6" s="12"/>
      <c r="Q6" s="12">
        <v>72580</v>
      </c>
      <c r="R6" s="12"/>
      <c r="S6" s="12">
        <v>0</v>
      </c>
      <c r="T6" s="12"/>
      <c r="U6" s="12">
        <v>207620</v>
      </c>
      <c r="V6" s="12"/>
      <c r="W6" s="12">
        <v>77220</v>
      </c>
      <c r="X6" s="12"/>
      <c r="Y6" s="12">
        <v>32720</v>
      </c>
      <c r="Z6" s="12"/>
      <c r="AA6" s="12">
        <v>8138</v>
      </c>
      <c r="AB6" s="12"/>
      <c r="AC6" s="12">
        <v>81290</v>
      </c>
      <c r="AD6" s="12"/>
      <c r="AE6" s="12">
        <v>5960</v>
      </c>
      <c r="AF6" s="12"/>
      <c r="AG6" s="12">
        <v>823</v>
      </c>
      <c r="AH6" s="12"/>
      <c r="AI6" s="12">
        <v>9510</v>
      </c>
      <c r="AJ6" s="12"/>
      <c r="AK6" s="12">
        <v>27110</v>
      </c>
      <c r="AL6" s="12"/>
      <c r="AM6" s="12">
        <v>2240</v>
      </c>
      <c r="AN6" s="12"/>
      <c r="AO6" s="59">
        <v>700</v>
      </c>
      <c r="AP6" s="59"/>
      <c r="AQ6" s="12">
        <v>0</v>
      </c>
      <c r="AR6" s="12"/>
      <c r="AS6" s="12">
        <v>300</v>
      </c>
      <c r="AT6" s="12"/>
      <c r="AU6" s="18">
        <v>1580</v>
      </c>
      <c r="AV6" s="18"/>
      <c r="AW6" s="18">
        <v>0</v>
      </c>
      <c r="AX6" s="18"/>
      <c r="AY6" s="12">
        <v>3580</v>
      </c>
      <c r="AZ6" s="12"/>
      <c r="BA6" s="12">
        <v>0</v>
      </c>
      <c r="BB6" s="12"/>
      <c r="BC6" s="12">
        <v>0</v>
      </c>
      <c r="BD6" s="12"/>
      <c r="BE6" s="12">
        <v>110</v>
      </c>
      <c r="BF6" s="12"/>
      <c r="BG6" s="12">
        <v>0</v>
      </c>
      <c r="BH6" s="12"/>
      <c r="BI6" s="12">
        <v>0</v>
      </c>
      <c r="BJ6" s="12"/>
      <c r="BK6" s="55">
        <v>0</v>
      </c>
      <c r="BL6" s="55"/>
      <c r="BM6" s="5">
        <f t="shared" si="0"/>
        <v>750441</v>
      </c>
      <c r="BN6" s="11">
        <f t="shared" si="1"/>
        <v>71.39978364307386</v>
      </c>
      <c r="BO6" s="5" t="s">
        <v>49</v>
      </c>
      <c r="BP6" s="5">
        <v>7620</v>
      </c>
      <c r="BQ6" s="24"/>
      <c r="BR6" s="24"/>
      <c r="BS6" s="24"/>
      <c r="BT6" s="24"/>
      <c r="BU6" s="24"/>
      <c r="BV6" s="24"/>
      <c r="BW6" s="12"/>
    </row>
    <row r="7" spans="1:75">
      <c r="A7" s="5" t="s">
        <v>50</v>
      </c>
      <c r="B7" s="12">
        <v>318720</v>
      </c>
      <c r="C7" s="17">
        <v>17640</v>
      </c>
      <c r="D7" s="17"/>
      <c r="E7" s="12">
        <v>45470</v>
      </c>
      <c r="F7" s="12"/>
      <c r="G7" s="12">
        <v>57030</v>
      </c>
      <c r="H7" s="12"/>
      <c r="I7" s="12">
        <v>60220</v>
      </c>
      <c r="J7" s="56"/>
      <c r="K7" s="56">
        <v>0</v>
      </c>
      <c r="L7" s="12"/>
      <c r="M7" s="12">
        <v>0</v>
      </c>
      <c r="N7" s="57"/>
      <c r="O7" s="12">
        <v>0</v>
      </c>
      <c r="P7" s="12"/>
      <c r="Q7" s="12">
        <v>116200</v>
      </c>
      <c r="R7" s="12"/>
      <c r="S7" s="12">
        <v>0</v>
      </c>
      <c r="T7" s="12"/>
      <c r="U7" s="12">
        <v>155260</v>
      </c>
      <c r="V7" s="12"/>
      <c r="W7" s="12">
        <v>120480</v>
      </c>
      <c r="X7" s="12"/>
      <c r="Y7" s="12">
        <v>22020</v>
      </c>
      <c r="Z7" s="12"/>
      <c r="AA7" s="12">
        <v>8138</v>
      </c>
      <c r="AB7" s="12"/>
      <c r="AC7" s="12">
        <v>0</v>
      </c>
      <c r="AD7" s="12"/>
      <c r="AE7" s="12">
        <v>10180</v>
      </c>
      <c r="AF7" s="12"/>
      <c r="AG7" s="12">
        <v>1061</v>
      </c>
      <c r="AH7" s="12"/>
      <c r="AI7" s="12">
        <v>4400</v>
      </c>
      <c r="AJ7" s="12"/>
      <c r="AK7" s="12">
        <v>15980</v>
      </c>
      <c r="AL7" s="12"/>
      <c r="AM7" s="12">
        <v>3600</v>
      </c>
      <c r="AN7" s="12"/>
      <c r="AO7" s="12">
        <v>0</v>
      </c>
      <c r="AP7" s="12"/>
      <c r="AQ7" s="12">
        <v>100</v>
      </c>
      <c r="AR7" s="12"/>
      <c r="AS7" s="12">
        <v>0</v>
      </c>
      <c r="AT7" s="12"/>
      <c r="AU7" s="12">
        <v>1900</v>
      </c>
      <c r="AV7" s="12"/>
      <c r="AW7" s="58">
        <v>80</v>
      </c>
      <c r="AX7" s="58"/>
      <c r="AY7" s="12">
        <v>3900</v>
      </c>
      <c r="AZ7" s="12"/>
      <c r="BA7" s="12">
        <v>0</v>
      </c>
      <c r="BB7" s="12"/>
      <c r="BC7" s="12">
        <v>440</v>
      </c>
      <c r="BD7" s="12"/>
      <c r="BE7" s="12">
        <v>0</v>
      </c>
      <c r="BF7" s="12"/>
      <c r="BG7" s="12"/>
      <c r="BH7" s="12"/>
      <c r="BI7" s="12">
        <v>6640</v>
      </c>
      <c r="BJ7" s="12"/>
      <c r="BK7" s="5">
        <v>0</v>
      </c>
      <c r="BL7" s="5"/>
      <c r="BM7" s="5">
        <f t="shared" si="0"/>
        <v>650739</v>
      </c>
      <c r="BN7" s="11">
        <f t="shared" si="1"/>
        <v>67.123932007439208</v>
      </c>
      <c r="BO7" s="5" t="s">
        <v>50</v>
      </c>
      <c r="BP7" s="5"/>
      <c r="BQ7" s="24"/>
      <c r="BR7" s="24"/>
      <c r="BS7" s="24"/>
      <c r="BT7" s="24"/>
      <c r="BU7" s="24"/>
      <c r="BV7" s="24"/>
      <c r="BW7" s="12"/>
    </row>
    <row r="8" spans="1:75">
      <c r="A8" s="5" t="s">
        <v>51</v>
      </c>
      <c r="B8" s="12">
        <v>318770</v>
      </c>
      <c r="C8" s="17">
        <v>30720</v>
      </c>
      <c r="D8" s="17"/>
      <c r="E8" s="12">
        <v>52210</v>
      </c>
      <c r="F8" s="12"/>
      <c r="G8" s="12">
        <v>58720</v>
      </c>
      <c r="H8" s="12"/>
      <c r="I8" s="12">
        <v>80620</v>
      </c>
      <c r="J8" s="56"/>
      <c r="K8" s="56">
        <v>0</v>
      </c>
      <c r="L8" s="12"/>
      <c r="M8" s="12">
        <v>0</v>
      </c>
      <c r="N8" s="57"/>
      <c r="O8" s="12">
        <v>0</v>
      </c>
      <c r="P8" s="12"/>
      <c r="Q8" s="12">
        <v>131120</v>
      </c>
      <c r="R8" s="12"/>
      <c r="S8" s="12">
        <v>6560</v>
      </c>
      <c r="T8" s="12"/>
      <c r="U8" s="12">
        <v>168500</v>
      </c>
      <c r="V8" s="12"/>
      <c r="W8" s="12">
        <v>72020</v>
      </c>
      <c r="X8" s="12"/>
      <c r="Y8" s="12">
        <v>0</v>
      </c>
      <c r="Z8" s="12"/>
      <c r="AA8" s="12">
        <v>8138</v>
      </c>
      <c r="AB8" s="12"/>
      <c r="AC8" s="12">
        <v>85790</v>
      </c>
      <c r="AD8" s="12"/>
      <c r="AE8" s="12">
        <v>9340</v>
      </c>
      <c r="AF8" s="12"/>
      <c r="AG8" s="12">
        <v>2198</v>
      </c>
      <c r="AH8" s="12"/>
      <c r="AI8" s="12">
        <v>7720</v>
      </c>
      <c r="AJ8" s="12"/>
      <c r="AK8" s="12">
        <v>18800</v>
      </c>
      <c r="AL8" s="12"/>
      <c r="AM8" s="12">
        <v>4200</v>
      </c>
      <c r="AN8" s="12"/>
      <c r="AO8" s="12">
        <v>1640</v>
      </c>
      <c r="AP8" s="12"/>
      <c r="AQ8" s="12">
        <v>0</v>
      </c>
      <c r="AR8" s="12"/>
      <c r="AS8" s="12">
        <v>0</v>
      </c>
      <c r="AT8" s="12"/>
      <c r="AU8" s="12">
        <v>2380</v>
      </c>
      <c r="AV8" s="12"/>
      <c r="AW8" s="12">
        <v>0</v>
      </c>
      <c r="AX8" s="12"/>
      <c r="AY8" s="12">
        <v>5200</v>
      </c>
      <c r="AZ8" s="12"/>
      <c r="BA8" s="12">
        <v>0</v>
      </c>
      <c r="BB8" s="12"/>
      <c r="BC8" s="12">
        <v>0</v>
      </c>
      <c r="BD8" s="12"/>
      <c r="BE8" s="12">
        <v>110</v>
      </c>
      <c r="BF8" s="12"/>
      <c r="BG8" s="12">
        <v>0</v>
      </c>
      <c r="BH8" s="12"/>
      <c r="BI8" s="12">
        <v>0</v>
      </c>
      <c r="BJ8" s="12"/>
      <c r="BK8" s="5">
        <v>1360</v>
      </c>
      <c r="BL8" s="5"/>
      <c r="BM8" s="5">
        <f t="shared" si="0"/>
        <v>747346</v>
      </c>
      <c r="BN8" s="11">
        <f t="shared" si="1"/>
        <v>70.099876561274755</v>
      </c>
      <c r="BO8" s="5" t="s">
        <v>51</v>
      </c>
      <c r="BP8" s="5"/>
      <c r="BQ8" s="24"/>
      <c r="BR8" s="24"/>
      <c r="BS8" s="24"/>
      <c r="BT8" s="24"/>
      <c r="BU8" s="24"/>
      <c r="BV8" s="24"/>
      <c r="BW8" s="12"/>
    </row>
    <row r="9" spans="1:75">
      <c r="A9" s="5" t="s">
        <v>52</v>
      </c>
      <c r="B9" s="12">
        <v>203230</v>
      </c>
      <c r="C9" s="17">
        <v>23180</v>
      </c>
      <c r="D9" s="17"/>
      <c r="E9" s="12">
        <v>64200</v>
      </c>
      <c r="F9" s="12"/>
      <c r="G9" s="12">
        <v>57020</v>
      </c>
      <c r="H9" s="12"/>
      <c r="I9" s="12">
        <v>69980</v>
      </c>
      <c r="J9" s="12"/>
      <c r="K9" s="56">
        <v>0</v>
      </c>
      <c r="L9" s="12"/>
      <c r="M9" s="12">
        <v>0</v>
      </c>
      <c r="N9" s="57"/>
      <c r="O9" s="12">
        <v>0</v>
      </c>
      <c r="P9" s="12"/>
      <c r="Q9" s="12">
        <v>127260</v>
      </c>
      <c r="R9" s="12"/>
      <c r="S9" s="12">
        <v>15040</v>
      </c>
      <c r="T9" s="12"/>
      <c r="U9" s="20">
        <v>176920</v>
      </c>
      <c r="V9" s="20"/>
      <c r="W9" s="12">
        <v>79240</v>
      </c>
      <c r="X9" s="12"/>
      <c r="Y9" s="12"/>
      <c r="Z9" s="12"/>
      <c r="AA9" s="12">
        <v>8138</v>
      </c>
      <c r="AB9" s="12"/>
      <c r="AC9" s="12">
        <v>25600</v>
      </c>
      <c r="AD9" s="12"/>
      <c r="AE9" s="12">
        <v>9700</v>
      </c>
      <c r="AF9" s="12"/>
      <c r="AG9" s="12">
        <v>2407</v>
      </c>
      <c r="AH9" s="12"/>
      <c r="AI9" s="12">
        <v>5260</v>
      </c>
      <c r="AJ9" s="12"/>
      <c r="AK9" s="12">
        <v>23200</v>
      </c>
      <c r="AL9" s="12"/>
      <c r="AM9" s="12">
        <v>3120</v>
      </c>
      <c r="AN9" s="12"/>
      <c r="AO9" s="12">
        <v>700</v>
      </c>
      <c r="AP9" s="12"/>
      <c r="AQ9" s="12">
        <v>0</v>
      </c>
      <c r="AR9" s="12"/>
      <c r="AS9" s="12">
        <v>0</v>
      </c>
      <c r="AT9" s="12"/>
      <c r="AU9" s="12">
        <v>2020</v>
      </c>
      <c r="AV9" s="12"/>
      <c r="AW9" s="12">
        <v>0</v>
      </c>
      <c r="AX9" s="12"/>
      <c r="AY9" s="12">
        <v>4400</v>
      </c>
      <c r="AZ9" s="12"/>
      <c r="BA9" s="12">
        <v>0</v>
      </c>
      <c r="BB9" s="12"/>
      <c r="BC9" s="12">
        <v>0</v>
      </c>
      <c r="BD9" s="12"/>
      <c r="BE9" s="12">
        <v>0</v>
      </c>
      <c r="BF9" s="12"/>
      <c r="BG9" s="12">
        <v>0</v>
      </c>
      <c r="BH9" s="12"/>
      <c r="BI9" s="12">
        <v>0</v>
      </c>
      <c r="BJ9" s="12"/>
      <c r="BK9" s="5">
        <v>0</v>
      </c>
      <c r="BL9" s="5"/>
      <c r="BM9" s="5">
        <f t="shared" si="0"/>
        <v>697385</v>
      </c>
      <c r="BN9" s="11">
        <f t="shared" si="1"/>
        <v>77.434308777890664</v>
      </c>
      <c r="BO9" s="5" t="s">
        <v>52</v>
      </c>
      <c r="BP9" s="5"/>
      <c r="BQ9" s="22"/>
      <c r="BR9" s="24"/>
      <c r="BS9" s="24"/>
      <c r="BT9" s="24"/>
      <c r="BU9" s="24"/>
      <c r="BV9" s="24"/>
      <c r="BW9" s="12"/>
    </row>
    <row r="10" spans="1:75">
      <c r="A10" s="5" t="s">
        <v>53</v>
      </c>
      <c r="B10" s="12">
        <v>247380</v>
      </c>
      <c r="C10" s="17">
        <v>19940</v>
      </c>
      <c r="D10" s="17"/>
      <c r="E10" s="12">
        <v>45930</v>
      </c>
      <c r="F10" s="12"/>
      <c r="G10" s="12">
        <v>58530</v>
      </c>
      <c r="H10" s="12"/>
      <c r="I10" s="12">
        <v>76320</v>
      </c>
      <c r="J10" s="56"/>
      <c r="K10" s="45">
        <v>0</v>
      </c>
      <c r="L10" s="20"/>
      <c r="M10" s="12">
        <v>41780</v>
      </c>
      <c r="N10" s="81"/>
      <c r="O10" s="33">
        <v>23000</v>
      </c>
      <c r="P10" s="33"/>
      <c r="Q10" s="33">
        <v>143980</v>
      </c>
      <c r="R10" s="33"/>
      <c r="S10" s="33">
        <v>6440</v>
      </c>
      <c r="T10" s="33"/>
      <c r="U10" s="62">
        <v>110060</v>
      </c>
      <c r="V10" s="62"/>
      <c r="W10" s="33">
        <v>42060</v>
      </c>
      <c r="X10" s="33"/>
      <c r="Y10" s="33">
        <v>0</v>
      </c>
      <c r="Z10" s="33"/>
      <c r="AA10" s="12">
        <v>8414</v>
      </c>
      <c r="AB10" s="12"/>
      <c r="AC10" s="12">
        <v>66700</v>
      </c>
      <c r="AD10" s="12"/>
      <c r="AE10" s="12">
        <v>6730</v>
      </c>
      <c r="AF10" s="12"/>
      <c r="AG10" s="12">
        <v>3160</v>
      </c>
      <c r="AH10" s="12"/>
      <c r="AI10" s="12">
        <v>4900</v>
      </c>
      <c r="AJ10" s="12"/>
      <c r="AK10" s="12">
        <v>16630</v>
      </c>
      <c r="AL10" s="12"/>
      <c r="AM10" s="12">
        <v>1660</v>
      </c>
      <c r="AN10" s="12"/>
      <c r="AO10" s="12">
        <v>900</v>
      </c>
      <c r="AP10" s="12"/>
      <c r="AQ10" s="12">
        <v>0</v>
      </c>
      <c r="AR10" s="12"/>
      <c r="AS10" s="12">
        <v>0</v>
      </c>
      <c r="AT10" s="12"/>
      <c r="AU10" s="12">
        <v>700</v>
      </c>
      <c r="AV10" s="12"/>
      <c r="AW10" s="12">
        <v>0</v>
      </c>
      <c r="AX10" s="12"/>
      <c r="AY10" s="12">
        <v>1800</v>
      </c>
      <c r="AZ10" s="12"/>
      <c r="BA10" s="12">
        <v>0</v>
      </c>
      <c r="BB10" s="12"/>
      <c r="BC10" s="12"/>
      <c r="BD10" s="12"/>
      <c r="BE10" s="12">
        <v>0</v>
      </c>
      <c r="BF10" s="12"/>
      <c r="BG10" s="12">
        <v>0</v>
      </c>
      <c r="BH10" s="12"/>
      <c r="BI10" s="12">
        <v>0</v>
      </c>
      <c r="BJ10" s="12"/>
      <c r="BK10" s="5">
        <v>0</v>
      </c>
      <c r="BL10" s="5"/>
      <c r="BM10" s="5">
        <f t="shared" si="0"/>
        <v>679634</v>
      </c>
      <c r="BN10" s="11">
        <f t="shared" si="1"/>
        <v>73.314318877600556</v>
      </c>
      <c r="BO10" s="5" t="s">
        <v>53</v>
      </c>
      <c r="BP10" s="5"/>
      <c r="BQ10" s="24"/>
      <c r="BR10" s="24"/>
      <c r="BS10" s="24"/>
      <c r="BT10" s="24"/>
      <c r="BU10" s="24"/>
      <c r="BV10" s="24"/>
      <c r="BW10" s="12"/>
    </row>
    <row r="11" spans="1:75">
      <c r="A11" s="42" t="s">
        <v>54</v>
      </c>
      <c r="B11" s="20">
        <v>226640</v>
      </c>
      <c r="C11" s="18">
        <v>10460</v>
      </c>
      <c r="D11" s="18"/>
      <c r="E11" s="20">
        <v>54280</v>
      </c>
      <c r="F11" s="20"/>
      <c r="G11" s="20">
        <v>58560</v>
      </c>
      <c r="H11" s="20"/>
      <c r="I11" s="20">
        <v>72680</v>
      </c>
      <c r="J11" s="60"/>
      <c r="K11" s="60">
        <v>0</v>
      </c>
      <c r="L11" s="20"/>
      <c r="M11" s="20">
        <v>22780</v>
      </c>
      <c r="N11" s="61"/>
      <c r="O11" s="20">
        <v>4960</v>
      </c>
      <c r="P11" s="20"/>
      <c r="Q11" s="20">
        <v>145880</v>
      </c>
      <c r="R11" s="20"/>
      <c r="S11" s="20">
        <v>0</v>
      </c>
      <c r="T11" s="20"/>
      <c r="U11" s="20">
        <v>105040</v>
      </c>
      <c r="V11" s="20"/>
      <c r="W11" s="20">
        <v>36180</v>
      </c>
      <c r="X11" s="20"/>
      <c r="Y11" s="20">
        <v>0</v>
      </c>
      <c r="Z11" s="20"/>
      <c r="AA11" s="20">
        <v>8414</v>
      </c>
      <c r="AB11" s="20"/>
      <c r="AC11" s="20">
        <v>69370</v>
      </c>
      <c r="AD11" s="20"/>
      <c r="AE11" s="20">
        <v>7230</v>
      </c>
      <c r="AF11" s="20"/>
      <c r="AG11" s="20">
        <v>2907</v>
      </c>
      <c r="AH11" s="20"/>
      <c r="AI11" s="20">
        <v>4660</v>
      </c>
      <c r="AJ11" s="20"/>
      <c r="AK11" s="20">
        <v>16720</v>
      </c>
      <c r="AL11" s="20"/>
      <c r="AM11" s="20">
        <v>7660</v>
      </c>
      <c r="AN11" s="20"/>
      <c r="AO11" s="20">
        <v>0</v>
      </c>
      <c r="AP11" s="20"/>
      <c r="AQ11" s="20">
        <v>0</v>
      </c>
      <c r="AR11" s="20"/>
      <c r="AS11" s="20">
        <v>0</v>
      </c>
      <c r="AT11" s="20"/>
      <c r="AU11" s="20">
        <v>2160</v>
      </c>
      <c r="AV11" s="20"/>
      <c r="AW11" s="20">
        <v>0</v>
      </c>
      <c r="AX11" s="20"/>
      <c r="AY11" s="20">
        <v>4460</v>
      </c>
      <c r="AZ11" s="62"/>
      <c r="BA11" s="62">
        <v>0</v>
      </c>
      <c r="BB11" s="62"/>
      <c r="BC11" s="20">
        <v>0</v>
      </c>
      <c r="BD11" s="20"/>
      <c r="BE11" s="20">
        <v>0</v>
      </c>
      <c r="BF11" s="20"/>
      <c r="BG11" s="20">
        <v>0</v>
      </c>
      <c r="BH11" s="20"/>
      <c r="BI11" s="20">
        <v>0</v>
      </c>
      <c r="BJ11" s="20"/>
      <c r="BK11" s="42">
        <v>0</v>
      </c>
      <c r="BL11" s="42"/>
      <c r="BM11" s="5">
        <f t="shared" si="0"/>
        <v>634401</v>
      </c>
      <c r="BN11" s="11">
        <f t="shared" si="1"/>
        <v>73.678373039146805</v>
      </c>
      <c r="BO11" s="42" t="s">
        <v>54</v>
      </c>
      <c r="BP11" s="42"/>
      <c r="BQ11" s="34"/>
      <c r="BR11" s="34"/>
      <c r="BS11" s="34"/>
      <c r="BT11" s="34"/>
      <c r="BU11" s="34"/>
      <c r="BV11" s="34"/>
      <c r="BW11" s="20"/>
    </row>
    <row r="12" spans="1:75">
      <c r="A12" s="42" t="s">
        <v>55</v>
      </c>
      <c r="B12" s="12">
        <v>254640</v>
      </c>
      <c r="C12" s="17">
        <v>21660</v>
      </c>
      <c r="D12" s="17"/>
      <c r="E12" s="12">
        <v>60940</v>
      </c>
      <c r="F12" s="12"/>
      <c r="G12" s="12">
        <v>61340</v>
      </c>
      <c r="H12" s="12"/>
      <c r="I12" s="12">
        <v>75560</v>
      </c>
      <c r="J12" s="56"/>
      <c r="K12" s="56">
        <v>0</v>
      </c>
      <c r="L12" s="12"/>
      <c r="M12" s="12">
        <v>16560</v>
      </c>
      <c r="N12" s="57"/>
      <c r="O12" s="12">
        <v>15360</v>
      </c>
      <c r="P12" s="12"/>
      <c r="Q12" s="12">
        <v>66880</v>
      </c>
      <c r="R12" s="12"/>
      <c r="S12" s="12">
        <v>24580</v>
      </c>
      <c r="T12" s="12"/>
      <c r="U12" s="20">
        <v>192320</v>
      </c>
      <c r="V12" s="20"/>
      <c r="W12" s="12">
        <v>64720</v>
      </c>
      <c r="X12" s="12"/>
      <c r="Y12" s="12">
        <v>0</v>
      </c>
      <c r="Z12" s="12"/>
      <c r="AA12" s="12">
        <v>8414</v>
      </c>
      <c r="AB12" s="12"/>
      <c r="AC12" s="12">
        <v>17030</v>
      </c>
      <c r="AD12" s="12"/>
      <c r="AE12" s="12">
        <v>10180</v>
      </c>
      <c r="AF12" s="12"/>
      <c r="AG12" s="12">
        <v>3136</v>
      </c>
      <c r="AH12" s="12"/>
      <c r="AI12" s="12">
        <v>2160</v>
      </c>
      <c r="AJ12" s="12"/>
      <c r="AK12" s="12">
        <v>8200</v>
      </c>
      <c r="AL12" s="12"/>
      <c r="AM12" s="12">
        <v>2620</v>
      </c>
      <c r="AN12" s="12"/>
      <c r="AO12" s="12">
        <v>920</v>
      </c>
      <c r="AP12" s="12"/>
      <c r="AQ12" s="12">
        <v>140</v>
      </c>
      <c r="AR12" s="12"/>
      <c r="AS12" s="12">
        <v>0</v>
      </c>
      <c r="AT12" s="12"/>
      <c r="AU12" s="12">
        <v>1800</v>
      </c>
      <c r="AV12" s="12"/>
      <c r="AW12" s="12">
        <v>0</v>
      </c>
      <c r="AX12" s="12"/>
      <c r="AY12" s="12">
        <v>2700</v>
      </c>
      <c r="AZ12" s="12"/>
      <c r="BA12" s="12">
        <v>0</v>
      </c>
      <c r="BB12" s="12"/>
      <c r="BC12" s="12">
        <v>440</v>
      </c>
      <c r="BD12" s="12"/>
      <c r="BE12" s="12">
        <v>140</v>
      </c>
      <c r="BF12" s="12"/>
      <c r="BG12" s="58">
        <v>60</v>
      </c>
      <c r="BH12" s="58"/>
      <c r="BI12" s="12">
        <v>0</v>
      </c>
      <c r="BJ12" s="12"/>
      <c r="BK12" s="5">
        <v>0</v>
      </c>
      <c r="BL12" s="5"/>
      <c r="BM12" s="5">
        <f t="shared" si="0"/>
        <v>657860</v>
      </c>
      <c r="BN12" s="11">
        <f t="shared" si="1"/>
        <v>72.094246575342467</v>
      </c>
      <c r="BO12" s="5" t="s">
        <v>55</v>
      </c>
      <c r="BP12" s="5"/>
      <c r="BQ12" s="24"/>
      <c r="BR12" s="24"/>
      <c r="BS12" s="24"/>
      <c r="BT12" s="24"/>
      <c r="BU12" s="34"/>
      <c r="BV12" s="24"/>
      <c r="BW12" s="12"/>
    </row>
    <row r="13" spans="1:75">
      <c r="A13" s="5" t="s">
        <v>56</v>
      </c>
      <c r="B13" s="20">
        <v>339800</v>
      </c>
      <c r="C13" s="18">
        <v>44440</v>
      </c>
      <c r="D13" s="18"/>
      <c r="E13" s="20">
        <v>54240</v>
      </c>
      <c r="F13" s="20"/>
      <c r="G13" s="12">
        <v>64400</v>
      </c>
      <c r="H13" s="12"/>
      <c r="I13" s="12">
        <v>70740</v>
      </c>
      <c r="J13" s="56"/>
      <c r="K13" s="56">
        <v>2180</v>
      </c>
      <c r="L13" s="12"/>
      <c r="M13" s="12">
        <v>8800</v>
      </c>
      <c r="N13" s="63"/>
      <c r="O13" s="56">
        <v>7200</v>
      </c>
      <c r="P13" s="56"/>
      <c r="Q13" s="12">
        <v>70700</v>
      </c>
      <c r="R13" s="33"/>
      <c r="S13" s="62">
        <v>3900</v>
      </c>
      <c r="T13" s="62"/>
      <c r="U13" s="12">
        <v>203560</v>
      </c>
      <c r="V13" s="12"/>
      <c r="W13" s="12">
        <v>66180</v>
      </c>
      <c r="X13" s="12"/>
      <c r="Y13" s="12">
        <v>0</v>
      </c>
      <c r="Z13" s="12"/>
      <c r="AA13" s="12">
        <v>8414</v>
      </c>
      <c r="AB13" s="12"/>
      <c r="AC13" s="12">
        <v>151680</v>
      </c>
      <c r="AD13" s="12"/>
      <c r="AE13" s="12">
        <v>10240</v>
      </c>
      <c r="AF13" s="12"/>
      <c r="AG13" s="12">
        <v>2062</v>
      </c>
      <c r="AH13" s="12"/>
      <c r="AI13" s="12">
        <v>5240</v>
      </c>
      <c r="AJ13" s="12"/>
      <c r="AK13" s="12">
        <v>48200</v>
      </c>
      <c r="AL13" s="12"/>
      <c r="AM13" s="12">
        <v>4020</v>
      </c>
      <c r="AN13" s="12"/>
      <c r="AO13" s="12">
        <v>1300</v>
      </c>
      <c r="AP13" s="12"/>
      <c r="AQ13" s="12">
        <v>0</v>
      </c>
      <c r="AR13" s="12"/>
      <c r="AS13" s="12">
        <v>0</v>
      </c>
      <c r="AT13" s="12"/>
      <c r="AU13" s="12">
        <v>3000</v>
      </c>
      <c r="AV13" s="12"/>
      <c r="AW13" s="12">
        <v>0</v>
      </c>
      <c r="AX13" s="12"/>
      <c r="AY13" s="12">
        <v>7200</v>
      </c>
      <c r="AZ13" s="12"/>
      <c r="BA13" s="12">
        <v>6000</v>
      </c>
      <c r="BB13" s="12"/>
      <c r="BC13" s="12">
        <v>0</v>
      </c>
      <c r="BD13" s="12"/>
      <c r="BE13" s="20">
        <v>0</v>
      </c>
      <c r="BF13" s="20"/>
      <c r="BG13" s="64">
        <v>0</v>
      </c>
      <c r="BH13" s="64"/>
      <c r="BI13" s="64">
        <v>9800</v>
      </c>
      <c r="BJ13" s="64"/>
      <c r="BK13" s="5">
        <v>0</v>
      </c>
      <c r="BL13" s="5"/>
      <c r="BM13" s="5">
        <f t="shared" si="0"/>
        <v>853496</v>
      </c>
      <c r="BN13" s="11">
        <f t="shared" si="1"/>
        <v>71.524248803314521</v>
      </c>
      <c r="BO13" s="5" t="s">
        <v>56</v>
      </c>
      <c r="BP13" s="5"/>
      <c r="BQ13" s="24"/>
      <c r="BR13" s="12"/>
      <c r="BS13" s="12"/>
      <c r="BT13" s="17"/>
      <c r="BU13" s="35"/>
      <c r="BV13" s="17"/>
      <c r="BW13" s="12"/>
    </row>
    <row r="14" spans="1:75">
      <c r="A14" s="5" t="s">
        <v>57</v>
      </c>
      <c r="B14" s="12">
        <v>248620</v>
      </c>
      <c r="C14" s="17">
        <v>11560</v>
      </c>
      <c r="D14" s="17"/>
      <c r="E14" s="20">
        <v>69260</v>
      </c>
      <c r="F14" s="20"/>
      <c r="G14" s="20">
        <v>61000</v>
      </c>
      <c r="H14" s="20"/>
      <c r="I14" s="20">
        <v>75240</v>
      </c>
      <c r="J14" s="46"/>
      <c r="K14" s="13">
        <v>2320</v>
      </c>
      <c r="L14" s="12"/>
      <c r="M14" s="10">
        <v>31480</v>
      </c>
      <c r="N14" s="14"/>
      <c r="O14" s="14">
        <v>40360</v>
      </c>
      <c r="P14" s="14"/>
      <c r="Q14" s="10">
        <v>9180</v>
      </c>
      <c r="R14" s="10"/>
      <c r="S14" s="10">
        <v>0</v>
      </c>
      <c r="T14" s="10"/>
      <c r="U14" s="10">
        <v>221420</v>
      </c>
      <c r="V14" s="10"/>
      <c r="W14" s="10">
        <v>54340</v>
      </c>
      <c r="X14" s="10"/>
      <c r="Y14" s="10">
        <v>0</v>
      </c>
      <c r="Z14" s="10"/>
      <c r="AA14" s="20">
        <v>8414</v>
      </c>
      <c r="AB14" s="20"/>
      <c r="AC14" s="12">
        <v>48100</v>
      </c>
      <c r="AD14" s="12"/>
      <c r="AE14" s="12">
        <v>8320</v>
      </c>
      <c r="AF14" s="12"/>
      <c r="AG14" s="12">
        <v>4380</v>
      </c>
      <c r="AH14" s="12"/>
      <c r="AI14" s="12">
        <v>16060</v>
      </c>
      <c r="AJ14" s="12"/>
      <c r="AK14" s="12">
        <v>15020</v>
      </c>
      <c r="AL14" s="12"/>
      <c r="AM14" s="12">
        <v>3660</v>
      </c>
      <c r="AN14" s="12"/>
      <c r="AO14" s="12">
        <v>0</v>
      </c>
      <c r="AP14" s="12"/>
      <c r="AQ14" s="12">
        <v>0</v>
      </c>
      <c r="AR14" s="12"/>
      <c r="AS14" s="12">
        <v>0</v>
      </c>
      <c r="AT14" s="12"/>
      <c r="AU14" s="12">
        <v>1280</v>
      </c>
      <c r="AV14" s="12"/>
      <c r="AW14" s="12">
        <v>0</v>
      </c>
      <c r="AX14" s="12"/>
      <c r="AY14" s="12">
        <v>2700</v>
      </c>
      <c r="AZ14" s="12"/>
      <c r="BA14" s="12">
        <v>0</v>
      </c>
      <c r="BB14" s="12"/>
      <c r="BC14" s="17">
        <v>0</v>
      </c>
      <c r="BD14" s="17"/>
      <c r="BE14" s="12">
        <v>0</v>
      </c>
      <c r="BF14" s="12"/>
      <c r="BG14" s="12">
        <v>0</v>
      </c>
      <c r="BH14" s="12"/>
      <c r="BI14" s="12">
        <v>0</v>
      </c>
      <c r="BJ14" s="12"/>
      <c r="BK14" s="5">
        <v>0</v>
      </c>
      <c r="BL14" s="5"/>
      <c r="BM14" s="42">
        <f t="shared" si="0"/>
        <v>684094</v>
      </c>
      <c r="BN14" s="43">
        <f t="shared" si="1"/>
        <v>73.344454999067239</v>
      </c>
      <c r="BO14" s="5" t="s">
        <v>57</v>
      </c>
      <c r="BP14" s="5"/>
      <c r="BQ14" s="24"/>
      <c r="BR14" s="12"/>
      <c r="BS14" s="12"/>
      <c r="BT14" s="17"/>
      <c r="BU14" s="24"/>
      <c r="BV14" s="17"/>
      <c r="BW14" s="12"/>
    </row>
    <row r="15" spans="1:75">
      <c r="A15" s="5" t="s">
        <v>58</v>
      </c>
      <c r="B15" s="12">
        <v>362830</v>
      </c>
      <c r="C15" s="17">
        <v>28780</v>
      </c>
      <c r="D15" s="17"/>
      <c r="E15" s="12">
        <v>58980</v>
      </c>
      <c r="F15" s="12"/>
      <c r="G15" s="12">
        <v>60580</v>
      </c>
      <c r="H15" s="12"/>
      <c r="I15" s="12">
        <v>78940</v>
      </c>
      <c r="J15" s="56"/>
      <c r="K15" s="56">
        <v>4460</v>
      </c>
      <c r="L15" s="12"/>
      <c r="M15" s="12">
        <v>28380</v>
      </c>
      <c r="N15" s="57"/>
      <c r="O15" s="12">
        <v>29660</v>
      </c>
      <c r="P15" s="12"/>
      <c r="Q15" s="12">
        <v>110640</v>
      </c>
      <c r="R15" s="12"/>
      <c r="S15" s="12">
        <v>0</v>
      </c>
      <c r="T15" s="12"/>
      <c r="U15" s="12">
        <v>179480</v>
      </c>
      <c r="V15" s="12"/>
      <c r="W15" s="12">
        <v>54360</v>
      </c>
      <c r="X15" s="12"/>
      <c r="Y15" s="12">
        <v>0</v>
      </c>
      <c r="Z15" s="12"/>
      <c r="AA15" s="12">
        <v>8414</v>
      </c>
      <c r="AB15" s="12"/>
      <c r="AC15" s="12">
        <v>60840</v>
      </c>
      <c r="AD15" s="12"/>
      <c r="AE15" s="12">
        <v>4200</v>
      </c>
      <c r="AF15" s="12"/>
      <c r="AG15" s="12">
        <v>4057</v>
      </c>
      <c r="AH15" s="12"/>
      <c r="AI15" s="12">
        <v>23940</v>
      </c>
      <c r="AJ15" s="12"/>
      <c r="AK15" s="12">
        <v>23880</v>
      </c>
      <c r="AL15" s="12"/>
      <c r="AM15" s="12">
        <v>4440</v>
      </c>
      <c r="AN15" s="13"/>
      <c r="AO15" s="13">
        <v>0</v>
      </c>
      <c r="AP15" s="13"/>
      <c r="AQ15" s="14">
        <v>0</v>
      </c>
      <c r="AR15" s="14"/>
      <c r="AS15" s="14">
        <v>0</v>
      </c>
      <c r="AT15" s="14"/>
      <c r="AU15" s="12">
        <v>1240</v>
      </c>
      <c r="AV15" s="12"/>
      <c r="AW15" s="12">
        <v>0</v>
      </c>
      <c r="AX15" s="12"/>
      <c r="AY15" s="12">
        <v>3700</v>
      </c>
      <c r="AZ15" s="12"/>
      <c r="BA15" s="12">
        <v>0</v>
      </c>
      <c r="BB15" s="12"/>
      <c r="BC15" s="12">
        <v>0</v>
      </c>
      <c r="BD15" s="12"/>
      <c r="BE15" s="58">
        <v>150</v>
      </c>
      <c r="BF15" s="58"/>
      <c r="BG15" s="12">
        <v>0</v>
      </c>
      <c r="BH15" s="12"/>
      <c r="BI15" s="12">
        <v>0</v>
      </c>
      <c r="BJ15" s="12"/>
      <c r="BK15" s="5">
        <v>0</v>
      </c>
      <c r="BL15" s="5"/>
      <c r="BM15" s="5">
        <f t="shared" si="0"/>
        <v>769121</v>
      </c>
      <c r="BN15" s="11">
        <f t="shared" si="1"/>
        <v>67.946492383504236</v>
      </c>
      <c r="BO15" s="5" t="s">
        <v>58</v>
      </c>
      <c r="BP15" s="5"/>
      <c r="BQ15" s="12"/>
      <c r="BR15" s="12"/>
      <c r="BS15" s="12"/>
      <c r="BT15" s="17"/>
      <c r="BU15" s="17"/>
      <c r="BV15" s="17"/>
      <c r="BW15" s="12"/>
    </row>
    <row r="16" spans="1:75">
      <c r="A16" s="6" t="s">
        <v>59</v>
      </c>
      <c r="B16" s="12">
        <f t="shared" ref="B16:AU16" si="2">SUM(B4:B15)</f>
        <v>3408580</v>
      </c>
      <c r="C16" s="17">
        <f>SUM(C4:C15)</f>
        <v>300640</v>
      </c>
      <c r="D16" s="77">
        <f>100*C16/B16</f>
        <v>8.8200951715963836</v>
      </c>
      <c r="E16" s="12">
        <f t="shared" si="2"/>
        <v>674460</v>
      </c>
      <c r="F16" s="77">
        <f>100*E16/B16</f>
        <v>19.787125430531187</v>
      </c>
      <c r="G16" s="12">
        <f t="shared" si="2"/>
        <v>699730</v>
      </c>
      <c r="H16" s="77">
        <f>100*G16/B16</f>
        <v>20.528489869681803</v>
      </c>
      <c r="I16" s="12">
        <f t="shared" si="2"/>
        <v>857660</v>
      </c>
      <c r="J16" s="77">
        <f>100*I16/B16</f>
        <v>25.161797581397533</v>
      </c>
      <c r="K16" s="56">
        <f>SUM(K4:K15)</f>
        <v>8960</v>
      </c>
      <c r="L16" s="77">
        <f>100*K16/B16</f>
        <v>0.26286606152708752</v>
      </c>
      <c r="M16" s="12">
        <f t="shared" si="2"/>
        <v>149780</v>
      </c>
      <c r="N16" s="87">
        <f>100*M16/B16</f>
        <v>4.3942052115543717</v>
      </c>
      <c r="O16" s="12">
        <f t="shared" si="2"/>
        <v>120540</v>
      </c>
      <c r="P16" s="77">
        <f>100*O16/B16</f>
        <v>3.5363699839815994</v>
      </c>
      <c r="Q16" s="12">
        <f t="shared" si="2"/>
        <v>1127320</v>
      </c>
      <c r="R16" s="77">
        <f>100*Q16/B16</f>
        <v>33.073009875079947</v>
      </c>
      <c r="S16" s="12">
        <f t="shared" si="2"/>
        <v>56520</v>
      </c>
      <c r="T16" s="77">
        <f>100*S16/B16</f>
        <v>1.658168504186494</v>
      </c>
      <c r="U16" s="15">
        <f t="shared" si="2"/>
        <v>2062160</v>
      </c>
      <c r="V16" s="77">
        <f>100*U16/B16</f>
        <v>60.499093464140493</v>
      </c>
      <c r="W16" s="15">
        <f t="shared" si="2"/>
        <v>845780</v>
      </c>
      <c r="X16" s="77">
        <f>100*W16/B16</f>
        <v>24.813265348033493</v>
      </c>
      <c r="Y16" s="15">
        <f>SUM(Y4:Y15)</f>
        <v>54740</v>
      </c>
      <c r="Z16" s="77">
        <f>100*Y16/B16</f>
        <v>1.6059473446420502</v>
      </c>
      <c r="AA16" s="12">
        <f t="shared" si="2"/>
        <v>99312</v>
      </c>
      <c r="AB16" s="77">
        <f>100*AA16/B16</f>
        <v>2.913588649818986</v>
      </c>
      <c r="AC16" s="12">
        <f t="shared" si="2"/>
        <v>737410</v>
      </c>
      <c r="AD16" s="77">
        <f>100*AC16/B16</f>
        <v>21.633935539139465</v>
      </c>
      <c r="AE16" s="12">
        <f t="shared" si="2"/>
        <v>103350</v>
      </c>
      <c r="AF16" s="77">
        <f>100*AE16/B16</f>
        <v>3.0320544038866624</v>
      </c>
      <c r="AG16" s="12">
        <f>SUM(AG4:AG15)</f>
        <v>28676</v>
      </c>
      <c r="AH16" s="77">
        <f>100*AG16/B16</f>
        <v>0.84128874780700469</v>
      </c>
      <c r="AI16" s="12">
        <f>SUM(AI4:AI15)</f>
        <v>103240</v>
      </c>
      <c r="AJ16" s="77">
        <f>100*AI16/B16</f>
        <v>3.0288272535777363</v>
      </c>
      <c r="AK16" s="12">
        <f t="shared" si="2"/>
        <v>258140</v>
      </c>
      <c r="AL16" s="77">
        <f>100*AK16/B16</f>
        <v>7.5732416431475862</v>
      </c>
      <c r="AM16" s="12">
        <f t="shared" si="2"/>
        <v>45240</v>
      </c>
      <c r="AN16" s="77">
        <f>100*AM16/B16</f>
        <v>1.3272389088711429</v>
      </c>
      <c r="AO16" s="12">
        <f>SUM(AO4:AO15)</f>
        <v>7600</v>
      </c>
      <c r="AP16" s="77">
        <f>100*AO16/B16</f>
        <v>0.22296674861672602</v>
      </c>
      <c r="AQ16" s="12">
        <f t="shared" si="2"/>
        <v>240</v>
      </c>
      <c r="AR16" s="77">
        <f>100*AQ16/B16</f>
        <v>7.0410552194755584E-3</v>
      </c>
      <c r="AS16" s="12">
        <f t="shared" si="2"/>
        <v>300</v>
      </c>
      <c r="AT16" s="77">
        <f>100*AS16/B16</f>
        <v>8.8013190243444485E-3</v>
      </c>
      <c r="AU16" s="12">
        <f t="shared" si="2"/>
        <v>21300</v>
      </c>
      <c r="AV16" s="77">
        <f>100*AU16/B16</f>
        <v>0.62489365072845582</v>
      </c>
      <c r="AW16" s="12">
        <f>SUM(AW4:AW15)</f>
        <v>80</v>
      </c>
      <c r="AX16" s="77">
        <f>100*AW16/B16</f>
        <v>2.347018406491853E-3</v>
      </c>
      <c r="AY16" s="12">
        <f t="shared" ref="AY16:BG16" si="3">SUM(AY4:AY15)</f>
        <v>46240</v>
      </c>
      <c r="AZ16" s="77">
        <f>100*AY16/B16</f>
        <v>1.3565766389522911</v>
      </c>
      <c r="BA16" s="12">
        <f t="shared" si="3"/>
        <v>9000</v>
      </c>
      <c r="BB16" s="77">
        <f>100*BA16/B16</f>
        <v>0.26403957073033346</v>
      </c>
      <c r="BC16" s="65">
        <f t="shared" si="3"/>
        <v>880</v>
      </c>
      <c r="BD16" s="77">
        <f>100*BC16/B16</f>
        <v>2.581720247141038E-2</v>
      </c>
      <c r="BE16" s="12">
        <f t="shared" si="3"/>
        <v>510</v>
      </c>
      <c r="BF16" s="77">
        <f>100*BE16/B16</f>
        <v>1.4962242341385563E-2</v>
      </c>
      <c r="BG16" s="12">
        <f t="shared" si="3"/>
        <v>60</v>
      </c>
      <c r="BH16" s="77">
        <f>100*BG16/B16</f>
        <v>1.7602638048688896E-3</v>
      </c>
      <c r="BI16" s="12">
        <f>SUM(BI4:BI15)</f>
        <v>47220</v>
      </c>
      <c r="BJ16" s="77">
        <f>100*BI16/B16</f>
        <v>1.3853276144318163</v>
      </c>
      <c r="BK16" s="31">
        <f>SUM(BK4:BK15)</f>
        <v>3540</v>
      </c>
      <c r="BL16" s="77">
        <f>100*BK16/B16</f>
        <v>0.10385556448726449</v>
      </c>
      <c r="BM16" s="83">
        <f t="shared" si="0"/>
        <v>8470876.4051423166</v>
      </c>
      <c r="BN16" s="66">
        <f>BM16/(B16+BM16)*100</f>
        <v>71.306936245630638</v>
      </c>
      <c r="BO16" s="7" t="s">
        <v>59</v>
      </c>
      <c r="BP16" s="7">
        <f>SUM(BP4:BP15)</f>
        <v>23300</v>
      </c>
      <c r="BQ16" s="24">
        <f t="shared" ref="BQ16:BU16" si="4">SUM(BQ4:BQ15)</f>
        <v>0</v>
      </c>
      <c r="BR16" s="24">
        <f t="shared" si="4"/>
        <v>0</v>
      </c>
      <c r="BS16" s="24">
        <f t="shared" si="4"/>
        <v>0</v>
      </c>
      <c r="BT16" s="24">
        <f t="shared" si="4"/>
        <v>0</v>
      </c>
      <c r="BU16" s="24">
        <f t="shared" si="4"/>
        <v>0</v>
      </c>
      <c r="BV16" s="24"/>
      <c r="BW16" s="12">
        <f>SUM(BW4:BW15)</f>
        <v>0</v>
      </c>
    </row>
    <row r="18" spans="59:59">
      <c r="BG18" s="84"/>
    </row>
  </sheetData>
  <mergeCells count="1">
    <mergeCell ref="B1:AU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anno 2020</vt:lpstr>
      <vt:lpstr>anno 2021</vt:lpstr>
      <vt:lpstr>anno 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amb2</dc:creator>
  <cp:lastModifiedBy>amb2</cp:lastModifiedBy>
  <dcterms:created xsi:type="dcterms:W3CDTF">2023-02-06T08:25:28Z</dcterms:created>
  <dcterms:modified xsi:type="dcterms:W3CDTF">2023-03-01T12:31:01Z</dcterms:modified>
</cp:coreProperties>
</file>